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412" windowHeight="11640"/>
  </bookViews>
  <sheets>
    <sheet name="CO2TS_2015" sheetId="6"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T30" i="6" l="1"/>
  <c r="S30" i="6"/>
  <c r="R30" i="6"/>
  <c r="Q30" i="6"/>
  <c r="P30" i="6"/>
  <c r="O30" i="6"/>
  <c r="N30" i="6"/>
  <c r="M30" i="6"/>
  <c r="L30" i="6"/>
  <c r="K30" i="6"/>
  <c r="J30" i="6"/>
  <c r="I30" i="6"/>
  <c r="H30" i="6"/>
  <c r="G30" i="6"/>
  <c r="F30" i="6"/>
  <c r="E30" i="6"/>
  <c r="D30" i="6"/>
  <c r="C30" i="6"/>
</calcChain>
</file>

<file path=xl/sharedStrings.xml><?xml version="1.0" encoding="utf-8"?>
<sst xmlns="http://schemas.openxmlformats.org/spreadsheetml/2006/main" count="471" uniqueCount="212">
  <si>
    <t>Antigua and Barbuda</t>
  </si>
  <si>
    <t>Australia</t>
  </si>
  <si>
    <t>Austria</t>
  </si>
  <si>
    <t>Belgium</t>
  </si>
  <si>
    <t>Croatia</t>
  </si>
  <si>
    <t>Cuba</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</si>
  <si>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</si>
  <si>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</si>
  <si>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</si>
  <si>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</si>
  <si>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</si>
  <si>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</si>
  <si>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</si>
  <si>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</si>
  <si>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</si>
  <si>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</si>
  <si>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</si>
  <si>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</si>
  <si>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</si>
  <si>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</si>
  <si>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</si>
  <si>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</si>
  <si>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</si>
  <si>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</si>
  <si>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</si>
  <si>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</si>
  <si>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</si>
  <si>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</si>
  <si>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</si>
  <si>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</si>
  <si>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</si>
  <si>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</si>
  <si>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</si>
  <si>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Definitions &amp; Technical notes:</t>
  </si>
  <si>
    <t>Algeria</t>
  </si>
  <si>
    <t>Azerbaijan</t>
  </si>
  <si>
    <t>Barbados</t>
  </si>
  <si>
    <t>Belarus</t>
  </si>
  <si>
    <t>Belize</t>
  </si>
  <si>
    <t>Benin</t>
  </si>
  <si>
    <t>Bhutan</t>
  </si>
  <si>
    <t>Bulgaria</t>
  </si>
  <si>
    <t>Cameroon</t>
  </si>
  <si>
    <t>Chile</t>
  </si>
  <si>
    <t>Costa Rica</t>
  </si>
  <si>
    <t>Czech Republic</t>
  </si>
  <si>
    <t>Estonia</t>
  </si>
  <si>
    <t>Gabon</t>
  </si>
  <si>
    <t>Guinea</t>
  </si>
  <si>
    <t>Haiti</t>
  </si>
  <si>
    <t>Honduras</t>
  </si>
  <si>
    <t>Hungary</t>
  </si>
  <si>
    <t>Iran (Islamic Republic of)</t>
  </si>
  <si>
    <t>Jamaica</t>
  </si>
  <si>
    <t>Lebanon</t>
  </si>
  <si>
    <t>Luxembourg</t>
  </si>
  <si>
    <t>Madagascar</t>
  </si>
  <si>
    <t>Mali</t>
  </si>
  <si>
    <t>Malta</t>
  </si>
  <si>
    <t>Mauritania</t>
  </si>
  <si>
    <t>Mauritius</t>
  </si>
  <si>
    <t>Monaco</t>
  </si>
  <si>
    <t>Morocco</t>
  </si>
  <si>
    <t>Nicaragua</t>
  </si>
  <si>
    <t>Pakistan</t>
  </si>
  <si>
    <t>Panama</t>
  </si>
  <si>
    <t>Paraguay</t>
  </si>
  <si>
    <t>Peru</t>
  </si>
  <si>
    <t>Philippines</t>
  </si>
  <si>
    <t>Poland</t>
  </si>
  <si>
    <t>Russian Federation</t>
  </si>
  <si>
    <t>Saint Lucia</t>
  </si>
  <si>
    <t>Slovakia</t>
  </si>
  <si>
    <t>Sri Lanka</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</si>
  <si>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</si>
  <si>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</si>
  <si>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</si>
  <si>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</si>
  <si>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</si>
  <si>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</si>
  <si>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</si>
  <si>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</si>
  <si>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</si>
  <si>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</si>
  <si>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</si>
  <si>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</si>
  <si>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</si>
  <si>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</si>
  <si>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</si>
  <si>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</si>
  <si>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</si>
  <si>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Chad</t>
  </si>
  <si>
    <t>Comoros</t>
  </si>
  <si>
    <t>Congo</t>
  </si>
  <si>
    <t>Djibouti</t>
  </si>
  <si>
    <t>Ecuador</t>
  </si>
  <si>
    <t>El Salvador</t>
  </si>
  <si>
    <t>Eritrea</t>
  </si>
  <si>
    <t>Fiji</t>
  </si>
  <si>
    <t>Gambia</t>
  </si>
  <si>
    <t>Guinea-Bissau</t>
  </si>
  <si>
    <t>Guyana</t>
  </si>
  <si>
    <t>Indonesia</t>
  </si>
  <si>
    <t>Israel</t>
  </si>
  <si>
    <t>Jordan</t>
  </si>
  <si>
    <t>Kenya</t>
  </si>
  <si>
    <t>Malawi</t>
  </si>
  <si>
    <t>Mexico</t>
  </si>
  <si>
    <t>Mongolia</t>
  </si>
  <si>
    <t>Mozambique</t>
  </si>
  <si>
    <t>Namibia</t>
  </si>
  <si>
    <t>Nigeria</t>
  </si>
  <si>
    <t>Rwanda</t>
  </si>
  <si>
    <t>Samoa</t>
  </si>
  <si>
    <t>Sao Tome and Principe</t>
  </si>
  <si>
    <t>Senegal</t>
  </si>
  <si>
    <t>Seychelles</t>
  </si>
  <si>
    <t>Thailand</t>
  </si>
  <si>
    <t>Tonga</t>
  </si>
  <si>
    <t>Uganda</t>
  </si>
  <si>
    <t>United Arab Emirates</t>
  </si>
  <si>
    <t>Uruguay</t>
  </si>
  <si>
    <t>Vanuatu</t>
  </si>
  <si>
    <t>Zimbabwe</t>
  </si>
  <si>
    <t>Bahamas</t>
  </si>
  <si>
    <t>Bangladesh</t>
  </si>
  <si>
    <t>Botswana</t>
  </si>
  <si>
    <t>Canada</t>
  </si>
  <si>
    <t>China</t>
  </si>
  <si>
    <t>Egypt</t>
  </si>
  <si>
    <t>Ghana</t>
  </si>
  <si>
    <t>Grenada</t>
  </si>
  <si>
    <t>India</t>
  </si>
  <si>
    <t>Kazakhstan</t>
  </si>
  <si>
    <t>Kiribati</t>
  </si>
  <si>
    <t>Liechtenstein</t>
  </si>
  <si>
    <t>Malaysia</t>
  </si>
  <si>
    <t>Maldives</t>
  </si>
  <si>
    <t>Nepal</t>
  </si>
  <si>
    <t>Niger</t>
  </si>
  <si>
    <t>Papua New Guinea</t>
  </si>
  <si>
    <t>Saudi Arabia</t>
  </si>
  <si>
    <t>Singapore</t>
  </si>
  <si>
    <t>South Africa</t>
  </si>
  <si>
    <t>Afghanistan</t>
  </si>
  <si>
    <t>Angola</t>
  </si>
  <si>
    <t>Aruba</t>
  </si>
  <si>
    <t>Bosnia and Herzegovina</t>
  </si>
  <si>
    <t>Brunei Darussalam</t>
  </si>
  <si>
    <t>Cyprus</t>
  </si>
  <si>
    <t>French Guiana</t>
  </si>
  <si>
    <t>French Polynesia</t>
  </si>
  <si>
    <t>Guadeloupe</t>
  </si>
  <si>
    <t>Iraq</t>
  </si>
  <si>
    <t>Kuwait</t>
  </si>
  <si>
    <t>Liberia</t>
  </si>
  <si>
    <t>Martinique</t>
  </si>
  <si>
    <t>Myanmar</t>
  </si>
  <si>
    <t>New Caledonia</t>
  </si>
  <si>
    <t>Oman</t>
  </si>
  <si>
    <t>Sierra Leone</t>
  </si>
  <si>
    <t>Solomon Islands</t>
  </si>
  <si>
    <t>Somalia</t>
  </si>
  <si>
    <t>Suriname</t>
  </si>
  <si>
    <t>Syrian Arab Republic</t>
  </si>
  <si>
    <t>Timor-Leste</t>
  </si>
  <si>
    <t>...</t>
  </si>
  <si>
    <t>Environmental Indicators and Selected Time Series</t>
  </si>
  <si>
    <r>
      <t>CO</t>
    </r>
    <r>
      <rPr>
        <b/>
        <vertAlign val="subscript"/>
        <sz val="13"/>
        <rFont val="Arial"/>
        <family val="2"/>
      </rPr>
      <t>2</t>
    </r>
    <r>
      <rPr>
        <b/>
        <sz val="13"/>
        <rFont val="Arial"/>
        <family val="2"/>
      </rPr>
      <t xml:space="preserve"> emissions per capita</t>
    </r>
  </si>
  <si>
    <t>tonnes</t>
  </si>
  <si>
    <t>Choose a country from the following drop-down list:</t>
  </si>
  <si>
    <t>Country</t>
  </si>
  <si>
    <t>Cambodia</t>
  </si>
  <si>
    <t>Colombia</t>
  </si>
  <si>
    <t>Denmark</t>
  </si>
  <si>
    <t>Equatorial Guinea</t>
  </si>
  <si>
    <t>Qatar</t>
  </si>
  <si>
    <t>Swaziland</t>
  </si>
  <si>
    <t>Venezuela (Bolivarian Republic of)</t>
  </si>
  <si>
    <t>Source:</t>
  </si>
  <si>
    <t>China, Hong Kong Special Administrative Region</t>
  </si>
  <si>
    <t>China, Macao Special Administrative Region</t>
  </si>
  <si>
    <t>Democratic Republic of the Congo</t>
  </si>
  <si>
    <t>Lao People's Democratic Republic</t>
  </si>
  <si>
    <t>Lesotho</t>
  </si>
  <si>
    <t>Montenegro</t>
  </si>
  <si>
    <t>Saint Vincent and the Grenadines</t>
  </si>
  <si>
    <t>Serbia</t>
  </si>
  <si>
    <t>State of Palestine</t>
  </si>
  <si>
    <t>The former Yugoslav Republic of Macedonia</t>
  </si>
  <si>
    <t>United Republic of Tanzania</t>
  </si>
  <si>
    <t>Republic of Korea</t>
  </si>
  <si>
    <t>Libya</t>
  </si>
  <si>
    <t>Micronesia (Federated States of)</t>
  </si>
  <si>
    <t>United Kingdom of Great Britain and Northern Ireland</t>
  </si>
  <si>
    <t>United States of America</t>
  </si>
  <si>
    <t>Bolivia (Plurinational State of)</t>
  </si>
  <si>
    <t>Cabo Verde</t>
  </si>
  <si>
    <t>Côte d'Ivoire</t>
  </si>
  <si>
    <t>Democratic People's Republic of Korea</t>
  </si>
  <si>
    <t>Réunion</t>
  </si>
  <si>
    <t>UNSD Millennium Development Goals Indicators database.</t>
  </si>
  <si>
    <r>
      <t>Last update:</t>
    </r>
    <r>
      <rPr>
        <sz val="12"/>
        <rFont val="Arial"/>
        <family val="2"/>
      </rPr>
      <t xml:space="preserve"> February 2016</t>
    </r>
  </si>
  <si>
    <t>… denotes no data available.</t>
  </si>
  <si>
    <r>
      <rPr>
        <sz val="8"/>
        <rFont val="Arial"/>
        <family val="2"/>
      </rPr>
      <t>See:</t>
    </r>
    <r>
      <rPr>
        <sz val="8"/>
        <color theme="10"/>
        <rFont val="Arial"/>
        <family val="2"/>
      </rPr>
      <t xml:space="preserve"> </t>
    </r>
    <r>
      <rPr>
        <u/>
        <sz val="8"/>
        <color theme="10"/>
        <rFont val="Arial"/>
        <family val="2"/>
      </rPr>
      <t>http://mdgs.un.org/unsd/mdg/Data.aspx</t>
    </r>
    <r>
      <rPr>
        <sz val="8"/>
        <rFont val="Arial"/>
        <family val="2"/>
      </rPr>
      <t xml:space="preserve"> .</t>
    </r>
  </si>
  <si>
    <r>
      <t>Total CO</t>
    </r>
    <r>
      <rPr>
        <b/>
        <vertAlign val="subscript"/>
        <sz val="8"/>
        <rFont val="Arial"/>
        <family val="2"/>
      </rPr>
      <t>2</t>
    </r>
    <r>
      <rPr>
        <b/>
        <sz val="8"/>
        <rFont val="Arial"/>
        <family val="2"/>
      </rPr>
      <t xml:space="preserve"> emission</t>
    </r>
    <r>
      <rPr>
        <sz val="8"/>
        <rFont val="Arial"/>
        <family val="2"/>
      </rPr>
      <t>: Estimates of total carbon dioxide (CO</t>
    </r>
    <r>
      <rPr>
        <vertAlign val="subscript"/>
        <sz val="8"/>
        <rFont val="Arial"/>
        <family val="2"/>
      </rPr>
      <t>2</t>
    </r>
    <r>
      <rPr>
        <sz val="8"/>
        <rFont val="Arial"/>
        <family val="2"/>
      </rPr>
      <t>) emissions include anthropogenic emissions, less removal by sinks, of carbon dioxide (CO</t>
    </r>
    <r>
      <rPr>
        <vertAlign val="subscript"/>
        <sz val="8"/>
        <rFont val="Arial"/>
        <family val="2"/>
      </rPr>
      <t>2</t>
    </r>
    <r>
      <rPr>
        <sz val="8"/>
        <rFont val="Arial"/>
        <family val="2"/>
      </rPr>
      <t>). The term “total” implies that emissions from all national activities are considered. The typical sectors for which CO</t>
    </r>
    <r>
      <rPr>
        <vertAlign val="subscript"/>
        <sz val="8"/>
        <rFont val="Arial"/>
        <family val="2"/>
      </rPr>
      <t>2</t>
    </r>
    <r>
      <rPr>
        <sz val="8"/>
        <rFont val="Arial"/>
        <family val="2"/>
      </rPr>
      <t xml:space="preserve"> emissions/removals are estimated are energy, industrial processes, agriculture, waste, and the sector of land use, land-use change and forestry (LULUCF).
National reporting to the United Nations Framework Convention on Climate Change that follows the Intergovernmental Panel on Climate Change guidelines is based on national emission inventories and covers all sources of anthropogenic carbon dioxide emissions as well as carbon sinks (such as forests).
CO</t>
    </r>
    <r>
      <rPr>
        <vertAlign val="subscript"/>
        <sz val="8"/>
        <rFont val="Arial"/>
        <family val="2"/>
      </rPr>
      <t>2</t>
    </r>
    <r>
      <rPr>
        <sz val="8"/>
        <rFont val="Arial"/>
        <family val="2"/>
      </rPr>
      <t xml:space="preserve"> emissions/removals by land use, land-use change and forestry are often known with much less certainty than emissions from the other sectors, or emissions/removals estimates for LULUCF may not be available at all. In such cases, “total” emissions can be calculated as the sum of emissions for the sectors of energy, industrial processes, agriculture, and waste.</t>
    </r>
  </si>
  <si>
    <r>
      <rPr>
        <b/>
        <sz val="8"/>
        <rFont val="Arial"/>
        <family val="2"/>
      </rPr>
      <t>CO</t>
    </r>
    <r>
      <rPr>
        <b/>
        <vertAlign val="subscript"/>
        <sz val="8"/>
        <rFont val="Arial"/>
        <family val="2"/>
      </rPr>
      <t>2</t>
    </r>
    <r>
      <rPr>
        <b/>
        <sz val="8"/>
        <rFont val="Arial"/>
        <family val="2"/>
      </rPr>
      <t xml:space="preserve"> emissions per capita</t>
    </r>
    <r>
      <rPr>
        <sz val="8"/>
        <rFont val="Arial"/>
        <family val="2"/>
      </rPr>
      <t>: Carbon emissions per capita are measured as the total amount of carbon dioxide emitted by the country as a consequence of all relevant human (production and consumption) activities, divided by the population of the country.</t>
    </r>
  </si>
  <si>
    <r>
      <t>For Annex 1 countries, data originally come from UNFCCC.  UNFCCC has developed standardised methods for calculating CO</t>
    </r>
    <r>
      <rPr>
        <vertAlign val="subscript"/>
        <sz val="8"/>
        <rFont val="Arial"/>
        <family val="2"/>
      </rPr>
      <t>2</t>
    </r>
    <r>
      <rPr>
        <sz val="8"/>
        <rFont val="Arial"/>
        <family val="2"/>
      </rPr>
      <t xml:space="preserve"> emissions, which are widely used. For non-Annex 1 countries, data are from estimates of  CO</t>
    </r>
    <r>
      <rPr>
        <vertAlign val="subscript"/>
        <sz val="8"/>
        <rFont val="Arial"/>
        <family val="2"/>
      </rPr>
      <t>2</t>
    </r>
    <r>
      <rPr>
        <sz val="8"/>
        <rFont val="Arial"/>
        <family val="2"/>
      </rPr>
      <t xml:space="preserve"> emissions made by the Carbon Dioxide Information Analysis Center (CDIAC). CDIAC acquires or compiles, quality assures, documents, archives, and distributes data and other information concerning carbon dioxide.  </t>
    </r>
  </si>
  <si>
    <r>
      <rPr>
        <sz val="8"/>
        <rFont val="Arial"/>
        <family val="2"/>
      </rPr>
      <t xml:space="preserve">See: </t>
    </r>
    <r>
      <rPr>
        <u/>
        <sz val="8"/>
        <color theme="10"/>
        <rFont val="Arial"/>
        <family val="2"/>
      </rPr>
      <t>http://cdiac.ornl.gov/</t>
    </r>
    <r>
      <rPr>
        <sz val="8"/>
        <rFont val="Arial"/>
        <family val="2"/>
      </rPr>
      <t xml:space="preserve"> .</t>
    </r>
  </si>
  <si>
    <t>Data Quality:</t>
  </si>
  <si>
    <r>
      <t>Carbon dioxide is only one of greenhouse gases (GHGs) and therefore CO</t>
    </r>
    <r>
      <rPr>
        <vertAlign val="subscript"/>
        <sz val="8"/>
        <rFont val="Arial"/>
        <family val="2"/>
      </rPr>
      <t>2</t>
    </r>
    <r>
      <rPr>
        <sz val="8"/>
        <rFont val="Arial"/>
        <family val="2"/>
      </rPr>
      <t xml:space="preserve"> emissions are smaller than the overall GHG emissions. Accordingly, the overall impact on climate may be underestimated if only CO</t>
    </r>
    <r>
      <rPr>
        <vertAlign val="subscript"/>
        <sz val="8"/>
        <rFont val="Arial"/>
        <family val="2"/>
      </rPr>
      <t>2</t>
    </r>
    <r>
      <rPr>
        <sz val="8"/>
        <rFont val="Arial"/>
        <family val="2"/>
      </rPr>
      <t xml:space="preserve"> emissions are included in the estimate.</t>
    </r>
  </si>
  <si>
    <r>
      <t>Data on CO</t>
    </r>
    <r>
      <rPr>
        <vertAlign val="subscript"/>
        <sz val="8"/>
        <rFont val="Arial"/>
        <family val="2"/>
      </rPr>
      <t>2</t>
    </r>
    <r>
      <rPr>
        <sz val="8"/>
        <rFont val="Arial"/>
        <family val="2"/>
      </rPr>
      <t xml:space="preserve"> emissions/removals from forests and land-use changes usually have lower availability and greater uncertainty than data on CO</t>
    </r>
    <r>
      <rPr>
        <vertAlign val="subscript"/>
        <sz val="8"/>
        <rFont val="Arial"/>
        <family val="2"/>
      </rPr>
      <t>2</t>
    </r>
    <r>
      <rPr>
        <sz val="8"/>
        <rFont val="Arial"/>
        <family val="2"/>
      </rPr>
      <t xml:space="preserve"> emissions from the sectors of energy, industrial processes, agriculture, and waste. Therefore, in practice CO</t>
    </r>
    <r>
      <rPr>
        <vertAlign val="subscript"/>
        <sz val="8"/>
        <rFont val="Arial"/>
        <family val="2"/>
      </rPr>
      <t>2</t>
    </r>
    <r>
      <rPr>
        <sz val="8"/>
        <rFont val="Arial"/>
        <family val="2"/>
      </rPr>
      <t xml:space="preserve"> emissions/removals from forests and land-use changes are not always included into national totals.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</si>
</sst>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9]d\-mmm\-yy;@"/>
    <numFmt numFmtId="166" formatCode="###\ ###\ ###\ ##0"/>
    <numFmt numFmtId="167" formatCode="###\ ###\ ###\ ##0.00"/>
  </numFmts>
  <fonts count="39" x14ac:knownFonts="1">
    <font>
      <sz val="10"/>
      <name val="Arial"/>
    </font>
    <font>
      <sz val="10"/>
      <name val="Arial"/>
      <family val="2"/>
    </font>
    <font>
      <b/>
      <sz val="10"/>
      <name val="Arial"/>
      <family val="2"/>
    </font>
    <font>
      <b/>
      <sz val="10"/>
      <name val="Arial"/>
      <family val="2"/>
    </font>
    <font>
      <sz val="8"/>
      <name val="Arial"/>
      <family val="2"/>
    </font>
    <font>
      <sz val="8"/>
      <name val="Arial"/>
      <family val="2"/>
    </font>
    <font>
      <i/>
      <sz val="8"/>
      <name val="Arial"/>
      <family val="2"/>
    </font>
    <font>
      <vertAlign val="subscript"/>
      <sz val="8"/>
      <name val="Arial"/>
      <family val="2"/>
    </font>
    <font>
      <sz val="10"/>
      <color indexed="8"/>
      <name val="Arial"/>
      <family val="2"/>
    </font>
    <font>
      <sz val="8"/>
      <color indexed="8"/>
      <name val="Arial"/>
      <family val="2"/>
    </font>
    <font>
      <b/>
      <sz val="8"/>
      <color indexed="8"/>
      <name val="Arial"/>
      <family val="2"/>
    </font>
    <font>
      <sz val="10"/>
      <name val="Arial"/>
      <family val="2"/>
    </font>
    <font>
      <b/>
      <i/>
      <u/>
      <sz val="9"/>
      <name val="Arial"/>
      <family val="2"/>
    </font>
    <font>
      <b/>
      <i/>
      <u/>
      <sz val="8"/>
      <name val="Arial"/>
      <family val="2"/>
    </font>
    <font>
      <b/>
      <u/>
      <sz val="9"/>
      <name val="Arial"/>
      <family val="2"/>
    </font>
    <font>
      <vertAlign val="superscript"/>
      <sz val="8"/>
      <name val="Arial"/>
      <family val="2"/>
    </font>
    <font>
      <i/>
      <sz val="10"/>
      <name val="Arial"/>
      <family val="2"/>
    </font>
    <font>
      <i/>
      <vertAlign val="superscript"/>
      <sz val="8"/>
      <name val="Arial"/>
      <family val="2"/>
    </font>
    <font>
      <b/>
      <sz val="15"/>
      <name val="Arial"/>
      <family val="2"/>
    </font>
    <font>
      <b/>
      <sz val="13"/>
      <name val="Arial"/>
      <family val="2"/>
    </font>
    <font>
      <b/>
      <vertAlign val="subscript"/>
      <sz val="13"/>
      <name val="Arial"/>
      <family val="2"/>
    </font>
    <font>
      <b/>
      <sz val="10"/>
      <color indexed="12"/>
      <name val="Arial"/>
      <family val="2"/>
    </font>
    <font>
      <b/>
      <sz val="10"/>
      <color indexed="8"/>
      <name val="Arial"/>
      <family val="2"/>
    </font>
    <font>
      <b/>
      <sz val="10"/>
      <color indexed="9"/>
      <name val="Arial"/>
      <family val="2"/>
    </font>
    <font>
      <b/>
      <sz val="8"/>
      <color indexed="9"/>
      <name val="Arial"/>
      <family val="2"/>
    </font>
    <font>
      <sz val="10"/>
      <color indexed="9"/>
      <name val="Arial"/>
      <family val="2"/>
    </font>
    <font>
      <i/>
      <sz val="12"/>
      <name val="Arial"/>
      <family val="2"/>
    </font>
    <font>
      <sz val="12"/>
      <name val="Arial"/>
      <family val="2"/>
    </font>
    <font>
      <sz val="2"/>
      <color indexed="9"/>
      <name val="Arial"/>
      <family val="2"/>
    </font>
    <font>
      <b/>
      <i/>
      <sz val="9"/>
      <color indexed="9"/>
      <name val="Arial"/>
      <family val="2"/>
    </font>
    <font>
      <sz val="11"/>
      <color theme="1"/>
      <name val="Calibri"/>
      <family val="2"/>
      <scheme val="minor"/>
    </font>
    <font>
      <u/>
      <sz val="10"/>
      <color theme="10"/>
      <name val="Arial"/>
      <family val="2"/>
    </font>
    <font>
      <sz val="8"/>
      <color theme="1"/>
      <name val="Calibri"/>
      <family val="2"/>
      <scheme val="minor"/>
    </font>
    <font>
      <sz val="8"/>
      <color indexed="8"/>
      <name val="Arial"/>
      <family val="2"/>
    </font>
    <font>
      <b/>
      <sz val="8"/>
      <name val="Arial"/>
      <family val="2"/>
    </font>
    <font>
      <b/>
      <vertAlign val="subscript"/>
      <sz val="8"/>
      <name val="Arial"/>
      <family val="2"/>
    </font>
    <font>
      <sz val="8"/>
      <color indexed="9"/>
      <name val="Arial"/>
      <family val="2"/>
    </font>
    <font>
      <u/>
      <sz val="8"/>
      <color theme="10"/>
      <name val="Arial"/>
      <family val="2"/>
    </font>
    <font>
      <sz val="8"/>
      <color theme="10"/>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0" fontId="8" fillId="0" borderId="0"/>
    <xf numFmtId="0" fontId="8" fillId="0" borderId="0"/>
    <xf numFmtId="0" fontId="8" fillId="0" borderId="0"/>
    <xf numFmtId="0" fontId="8" fillId="0" borderId="0"/>
    <xf numFmtId="0" fontId="31" fillId="0" borderId="0" applyNumberFormat="0" applyFill="0" applyBorder="0" applyAlignment="0" applyProtection="0"/>
    <xf numFmtId="0" fontId="30" fillId="0" borderId="0"/>
    <xf numFmtId="0" fontId="32" fillId="0" borderId="0"/>
    <xf numFmtId="0" fontId="31" fillId="0" borderId="0" applyNumberFormat="0" applyFill="0" applyBorder="0" applyAlignment="0" applyProtection="0"/>
  </cellStyleXfs>
  <cellXfs count="120">
    <xf numFmtId="0" fontId="0" fillId="0" borderId="0" xfId="0"/>
    <xf numFmtId="0" fontId="18" fillId="2" borderId="0" xfId="0" applyFont="1" applyFill="1" applyAlignment="1" applyProtection="1">
      <alignment horizontal="left"/>
      <protection locked="0"/>
    </xf>
    <xf numFmtId="167" fontId="9" fillId="3" borderId="0" xfId="4" applyNumberFormat="1" applyFont="1" applyFill="1" applyBorder="1" applyAlignment="1" applyProtection="1">
      <alignment horizontal="left"/>
      <protection locked="0"/>
    </xf>
    <xf numFmtId="2" fontId="22" fillId="4" borderId="0" xfId="5"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right"/>
      <protection hidden="1"/>
    </xf>
    <xf numFmtId="0" fontId="6" fillId="5" borderId="2" xfId="0" applyFont="1" applyFill="1" applyBorder="1" applyAlignment="1" applyProtection="1">
      <alignment horizontal="right"/>
      <protection hidden="1"/>
    </xf>
    <xf numFmtId="0" fontId="4" fillId="5" borderId="2" xfId="0" applyFont="1" applyFill="1" applyBorder="1" applyAlignment="1" applyProtection="1">
      <alignment horizontal="right"/>
      <protection hidden="1"/>
    </xf>
    <xf numFmtId="0" fontId="1" fillId="5" borderId="2" xfId="0" applyFont="1" applyFill="1" applyBorder="1" applyProtection="1">
      <protection hidden="1"/>
    </xf>
    <xf numFmtId="165" fontId="5" fillId="5" borderId="2" xfId="0" applyNumberFormat="1" applyFont="1" applyFill="1" applyBorder="1" applyAlignment="1" applyProtection="1">
      <alignment horizontal="center"/>
      <protection hidden="1"/>
    </xf>
    <xf numFmtId="0" fontId="0" fillId="5" borderId="3" xfId="0" applyFill="1" applyBorder="1" applyProtection="1">
      <protection hidden="1"/>
    </xf>
    <xf numFmtId="0" fontId="6" fillId="5" borderId="4" xfId="0" applyFont="1" applyFill="1" applyBorder="1" applyAlignment="1" applyProtection="1">
      <alignment horizontal="right"/>
      <protection hidden="1"/>
    </xf>
    <xf numFmtId="0" fontId="6" fillId="5" borderId="0" xfId="0" applyFont="1" applyFill="1" applyBorder="1" applyAlignment="1" applyProtection="1">
      <alignment horizontal="right"/>
      <protection hidden="1"/>
    </xf>
    <xf numFmtId="0" fontId="4" fillId="5" borderId="0" xfId="0" applyFont="1" applyFill="1" applyBorder="1" applyAlignment="1" applyProtection="1">
      <alignment horizontal="right"/>
      <protection hidden="1"/>
    </xf>
    <xf numFmtId="0" fontId="1" fillId="5" borderId="0" xfId="0" applyFont="1" applyFill="1" applyBorder="1" applyProtection="1">
      <protection hidden="1"/>
    </xf>
    <xf numFmtId="165" fontId="5" fillId="5" borderId="0" xfId="0" applyNumberFormat="1" applyFont="1" applyFill="1" applyBorder="1" applyAlignment="1" applyProtection="1">
      <alignment horizontal="center"/>
      <protection hidden="1"/>
    </xf>
    <xf numFmtId="0" fontId="0" fillId="5" borderId="5" xfId="0" applyFill="1" applyBorder="1" applyProtection="1">
      <protection hidden="1"/>
    </xf>
    <xf numFmtId="0" fontId="6" fillId="5" borderId="6" xfId="0" applyFont="1" applyFill="1" applyBorder="1" applyAlignment="1" applyProtection="1">
      <alignment horizontal="right"/>
      <protection hidden="1"/>
    </xf>
    <xf numFmtId="0" fontId="6" fillId="5" borderId="7" xfId="0" applyFont="1" applyFill="1" applyBorder="1" applyAlignment="1" applyProtection="1">
      <alignment horizontal="right"/>
      <protection hidden="1"/>
    </xf>
    <xf numFmtId="0" fontId="4" fillId="5" borderId="7" xfId="0" applyFont="1" applyFill="1" applyBorder="1" applyAlignment="1" applyProtection="1">
      <alignment horizontal="right"/>
      <protection hidden="1"/>
    </xf>
    <xf numFmtId="0" fontId="1" fillId="5" borderId="7" xfId="0" applyFont="1" applyFill="1" applyBorder="1" applyProtection="1">
      <protection hidden="1"/>
    </xf>
    <xf numFmtId="165" fontId="5" fillId="5" borderId="7" xfId="0" applyNumberFormat="1" applyFont="1" applyFill="1" applyBorder="1" applyAlignment="1" applyProtection="1">
      <alignment horizontal="center"/>
      <protection hidden="1"/>
    </xf>
    <xf numFmtId="0" fontId="0" fillId="5" borderId="8" xfId="0" applyFill="1" applyBorder="1" applyProtection="1">
      <protection hidden="1"/>
    </xf>
    <xf numFmtId="0" fontId="0" fillId="0" borderId="0" xfId="0" applyAlignment="1" applyProtection="1">
      <alignment horizontal="left"/>
      <protection locked="0"/>
    </xf>
    <xf numFmtId="0" fontId="0" fillId="2" borderId="0" xfId="0" applyFill="1" applyAlignment="1" applyProtection="1">
      <alignment horizontal="left"/>
      <protection locked="0"/>
    </xf>
    <xf numFmtId="0" fontId="4" fillId="2" borderId="0" xfId="0" applyFont="1" applyFill="1" applyAlignment="1" applyProtection="1">
      <alignment horizontal="left"/>
      <protection locked="0"/>
    </xf>
    <xf numFmtId="166" fontId="1" fillId="2" borderId="0" xfId="0" applyNumberFormat="1" applyFont="1" applyFill="1" applyAlignment="1" applyProtection="1">
      <alignment horizontal="right"/>
      <protection locked="0"/>
    </xf>
    <xf numFmtId="0" fontId="1" fillId="2" borderId="0" xfId="0" applyFont="1" applyFill="1" applyProtection="1">
      <protection locked="0"/>
    </xf>
    <xf numFmtId="0" fontId="2" fillId="2" borderId="0" xfId="0" applyFont="1" applyFill="1" applyAlignment="1" applyProtection="1">
      <alignment horizontal="left"/>
      <protection locked="0"/>
    </xf>
    <xf numFmtId="0" fontId="19" fillId="2" borderId="0" xfId="0" applyFont="1" applyFill="1" applyAlignment="1" applyProtection="1">
      <alignment horizontal="left"/>
      <protection locked="0"/>
    </xf>
    <xf numFmtId="0" fontId="6" fillId="2" borderId="0" xfId="0" applyFont="1" applyFill="1" applyAlignment="1" applyProtection="1">
      <alignment horizontal="right"/>
      <protection locked="0"/>
    </xf>
    <xf numFmtId="0" fontId="4" fillId="2" borderId="0" xfId="0" applyFont="1" applyFill="1" applyAlignment="1" applyProtection="1">
      <alignment horizontal="right"/>
      <protection locked="0"/>
    </xf>
    <xf numFmtId="165" fontId="5" fillId="2" borderId="0" xfId="0" applyNumberFormat="1" applyFont="1" applyFill="1" applyAlignment="1" applyProtection="1">
      <protection locked="0"/>
    </xf>
    <xf numFmtId="49" fontId="5" fillId="2" borderId="0" xfId="0" applyNumberFormat="1" applyFont="1" applyFill="1" applyAlignment="1" applyProtection="1">
      <alignment wrapText="1"/>
      <protection locked="0"/>
    </xf>
    <xf numFmtId="49" fontId="5" fillId="2" borderId="0" xfId="0" applyNumberFormat="1" applyFont="1" applyFill="1" applyAlignment="1" applyProtection="1">
      <protection locked="0"/>
    </xf>
    <xf numFmtId="0" fontId="3" fillId="2" borderId="0" xfId="0" applyFont="1" applyFill="1" applyAlignment="1" applyProtection="1">
      <alignment horizontal="left"/>
      <protection locked="0"/>
    </xf>
    <xf numFmtId="165" fontId="5" fillId="2" borderId="0" xfId="0" applyNumberFormat="1" applyFont="1" applyFill="1" applyAlignment="1" applyProtection="1">
      <alignment horizontal="center"/>
      <protection locked="0"/>
    </xf>
    <xf numFmtId="49" fontId="5" fillId="2" borderId="0" xfId="0" applyNumberFormat="1" applyFont="1" applyFill="1" applyAlignment="1" applyProtection="1">
      <alignment horizontal="center"/>
      <protection locked="0"/>
    </xf>
    <xf numFmtId="0" fontId="11" fillId="2" borderId="0" xfId="0" applyFont="1" applyFill="1" applyAlignment="1" applyProtection="1">
      <alignment horizontal="left"/>
      <protection locked="0"/>
    </xf>
    <xf numFmtId="0" fontId="25" fillId="0" borderId="0" xfId="0" applyFont="1" applyProtection="1">
      <protection locked="0"/>
    </xf>
    <xf numFmtId="0" fontId="10" fillId="4" borderId="0" xfId="5" applyNumberFormat="1" applyFont="1" applyFill="1" applyBorder="1" applyAlignment="1" applyProtection="1">
      <alignment horizontal="right" vertical="center"/>
      <protection locked="0"/>
    </xf>
    <xf numFmtId="167" fontId="9" fillId="6" borderId="0" xfId="2" applyNumberFormat="1" applyFont="1" applyFill="1" applyBorder="1" applyAlignment="1" applyProtection="1">
      <alignment horizontal="right" wrapText="1"/>
      <protection locked="0"/>
    </xf>
    <xf numFmtId="167" fontId="9" fillId="0" borderId="0" xfId="2" applyNumberFormat="1" applyFont="1" applyFill="1" applyBorder="1" applyAlignment="1" applyProtection="1">
      <alignment wrapText="1"/>
      <protection locked="0"/>
    </xf>
    <xf numFmtId="167" fontId="9" fillId="0" borderId="0" xfId="2" applyNumberFormat="1" applyFont="1" applyFill="1" applyBorder="1" applyAlignment="1" applyProtection="1">
      <alignment horizontal="right" wrapText="1"/>
      <protection locked="0"/>
    </xf>
    <xf numFmtId="167" fontId="9" fillId="3" borderId="0" xfId="2" applyNumberFormat="1" applyFont="1" applyFill="1" applyBorder="1" applyAlignment="1" applyProtection="1">
      <alignment wrapText="1"/>
      <protection locked="0"/>
    </xf>
    <xf numFmtId="167" fontId="9" fillId="3" borderId="0" xfId="2" applyNumberFormat="1" applyFont="1" applyFill="1" applyBorder="1" applyAlignment="1" applyProtection="1">
      <alignment horizontal="right" wrapText="1"/>
      <protection locked="0"/>
    </xf>
    <xf numFmtId="167" fontId="9" fillId="3" borderId="0" xfId="2" applyNumberFormat="1" applyFont="1" applyFill="1" applyBorder="1" applyAlignment="1" applyProtection="1">
      <alignment horizontal="right"/>
      <protection locked="0"/>
    </xf>
    <xf numFmtId="167" fontId="9" fillId="0" borderId="0" xfId="1" applyNumberFormat="1" applyFont="1" applyFill="1" applyBorder="1" applyAlignment="1" applyProtection="1">
      <alignment wrapText="1"/>
      <protection locked="0"/>
    </xf>
    <xf numFmtId="167" fontId="9" fillId="0" borderId="0" xfId="1" applyNumberFormat="1" applyFont="1" applyBorder="1" applyProtection="1">
      <protection locked="0"/>
    </xf>
    <xf numFmtId="167" fontId="9" fillId="0" borderId="0" xfId="1" applyNumberFormat="1" applyFont="1" applyFill="1" applyBorder="1" applyAlignment="1" applyProtection="1">
      <alignment horizontal="right" wrapText="1"/>
      <protection locked="0"/>
    </xf>
    <xf numFmtId="2" fontId="23" fillId="0" borderId="0" xfId="5" applyNumberFormat="1" applyFont="1" applyFill="1" applyBorder="1" applyAlignment="1" applyProtection="1">
      <alignment horizontal="left" vertical="center"/>
      <protection hidden="1"/>
    </xf>
    <xf numFmtId="0" fontId="24" fillId="0" borderId="0" xfId="5" applyNumberFormat="1" applyFont="1" applyFill="1" applyBorder="1" applyAlignment="1" applyProtection="1">
      <alignment horizontal="right" vertical="center"/>
      <protection hidden="1"/>
    </xf>
    <xf numFmtId="0" fontId="25" fillId="0" borderId="0" xfId="0" applyFont="1" applyAlignment="1" applyProtection="1">
      <alignment horizontal="left"/>
      <protection hidden="1"/>
    </xf>
    <xf numFmtId="2" fontId="25" fillId="0" borderId="0" xfId="0" applyNumberFormat="1" applyFont="1" applyProtection="1">
      <protection hidden="1"/>
    </xf>
    <xf numFmtId="2" fontId="25" fillId="0" borderId="0" xfId="0" applyNumberFormat="1" applyFont="1" applyAlignment="1" applyProtection="1">
      <alignment horizontal="right"/>
      <protection hidden="1"/>
    </xf>
    <xf numFmtId="0" fontId="28" fillId="0" borderId="0" xfId="0" applyFont="1" applyProtection="1">
      <protection locked="0"/>
    </xf>
    <xf numFmtId="167" fontId="28" fillId="0" borderId="0" xfId="2" applyNumberFormat="1" applyFont="1" applyFill="1" applyBorder="1" applyAlignment="1" applyProtection="1">
      <alignment wrapText="1"/>
      <protection locked="0"/>
    </xf>
    <xf numFmtId="167" fontId="28" fillId="0" borderId="0" xfId="2" applyNumberFormat="1" applyFont="1" applyFill="1" applyBorder="1" applyAlignment="1" applyProtection="1">
      <alignment shrinkToFit="1"/>
      <protection locked="0"/>
    </xf>
    <xf numFmtId="0" fontId="0" fillId="0" borderId="0" xfId="0" applyFill="1"/>
    <xf numFmtId="167" fontId="9" fillId="6" borderId="0" xfId="2" applyNumberFormat="1" applyFont="1" applyFill="1" applyBorder="1" applyAlignment="1" applyProtection="1">
      <alignment wrapText="1"/>
      <protection locked="0"/>
    </xf>
    <xf numFmtId="0" fontId="28" fillId="0" borderId="0" xfId="3" applyFont="1" applyFill="1" applyBorder="1" applyAlignment="1">
      <alignment wrapText="1"/>
    </xf>
    <xf numFmtId="0" fontId="28" fillId="0" borderId="0" xfId="0" applyFont="1" applyBorder="1" applyProtection="1">
      <protection locked="0"/>
    </xf>
    <xf numFmtId="0" fontId="0" fillId="0" borderId="0" xfId="0" applyBorder="1" applyProtection="1">
      <protection locked="0"/>
    </xf>
    <xf numFmtId="0" fontId="12" fillId="0" borderId="0" xfId="0" applyFont="1" applyBorder="1" applyAlignment="1" applyProtection="1">
      <alignment horizontal="left"/>
      <protection locked="0"/>
    </xf>
    <xf numFmtId="166" fontId="12" fillId="0" borderId="0" xfId="0" applyNumberFormat="1" applyFont="1" applyBorder="1" applyAlignment="1" applyProtection="1">
      <alignment horizontal="left"/>
      <protection locked="0"/>
    </xf>
    <xf numFmtId="0" fontId="13" fillId="0" borderId="0" xfId="0" applyFont="1" applyBorder="1" applyAlignment="1" applyProtection="1">
      <alignment horizontal="left"/>
      <protection locked="0"/>
    </xf>
    <xf numFmtId="0" fontId="1" fillId="0" borderId="0" xfId="0" applyFont="1" applyBorder="1" applyAlignment="1" applyProtection="1">
      <protection locked="0"/>
    </xf>
    <xf numFmtId="0" fontId="4" fillId="0" borderId="0" xfId="0" applyFont="1" applyBorder="1" applyProtection="1">
      <protection locked="0"/>
    </xf>
    <xf numFmtId="0" fontId="1" fillId="0" borderId="0" xfId="0" applyFont="1" applyBorder="1" applyProtection="1">
      <protection locked="0"/>
    </xf>
    <xf numFmtId="0" fontId="4" fillId="0" borderId="0" xfId="0" applyFont="1" applyBorder="1" applyAlignment="1" applyProtection="1">
      <alignment horizontal="right"/>
      <protection locked="0"/>
    </xf>
    <xf numFmtId="2" fontId="1" fillId="0" borderId="0" xfId="0" applyNumberFormat="1" applyFont="1" applyBorder="1" applyProtection="1">
      <protection locked="0"/>
    </xf>
    <xf numFmtId="164" fontId="1" fillId="0" borderId="0" xfId="0" applyNumberFormat="1" applyFont="1" applyBorder="1" applyAlignment="1" applyProtection="1">
      <alignment horizontal="right"/>
      <protection locked="0"/>
    </xf>
    <xf numFmtId="164" fontId="1" fillId="0" borderId="0" xfId="0" applyNumberFormat="1" applyFont="1" applyBorder="1" applyProtection="1">
      <protection locked="0"/>
    </xf>
    <xf numFmtId="0" fontId="14" fillId="0" borderId="0" xfId="0" applyFont="1" applyBorder="1" applyAlignment="1" applyProtection="1">
      <alignment wrapText="1"/>
      <protection locked="0"/>
    </xf>
    <xf numFmtId="0" fontId="29" fillId="0" borderId="0" xfId="0" applyFont="1" applyBorder="1" applyProtection="1">
      <protection locked="0"/>
    </xf>
    <xf numFmtId="2" fontId="0" fillId="0" borderId="0" xfId="0" applyNumberFormat="1" applyBorder="1" applyAlignment="1" applyProtection="1">
      <alignment horizontal="right"/>
      <protection locked="0"/>
    </xf>
    <xf numFmtId="167" fontId="15" fillId="0" borderId="0" xfId="0" applyNumberFormat="1" applyFont="1" applyBorder="1" applyAlignment="1" applyProtection="1">
      <alignment horizontal="left"/>
      <protection locked="0"/>
    </xf>
    <xf numFmtId="164" fontId="16" fillId="0" borderId="0" xfId="0" applyNumberFormat="1" applyFont="1" applyBorder="1" applyAlignment="1" applyProtection="1">
      <alignment horizontal="left"/>
      <protection locked="0"/>
    </xf>
    <xf numFmtId="0" fontId="15" fillId="0" borderId="0" xfId="0" applyFont="1" applyBorder="1" applyAlignment="1" applyProtection="1">
      <alignment horizontal="left"/>
      <protection locked="0"/>
    </xf>
    <xf numFmtId="2" fontId="15" fillId="0" borderId="0" xfId="0" applyNumberFormat="1" applyFont="1" applyBorder="1" applyAlignment="1" applyProtection="1">
      <alignment horizontal="left"/>
      <protection locked="0"/>
    </xf>
    <xf numFmtId="0" fontId="17" fillId="0" borderId="0" xfId="0" applyFont="1" applyBorder="1" applyAlignment="1" applyProtection="1">
      <alignment horizontal="left"/>
      <protection locked="0"/>
    </xf>
    <xf numFmtId="167" fontId="0" fillId="0" borderId="0" xfId="0" applyNumberFormat="1" applyBorder="1" applyAlignment="1" applyProtection="1">
      <alignment horizontal="right"/>
      <protection locked="0"/>
    </xf>
    <xf numFmtId="0" fontId="25" fillId="0" borderId="0" xfId="0" applyFont="1" applyBorder="1" applyProtection="1">
      <protection locked="0"/>
    </xf>
    <xf numFmtId="0" fontId="4" fillId="0" borderId="0" xfId="0" applyFont="1" applyBorder="1" applyAlignment="1" applyProtection="1">
      <alignment wrapText="1"/>
      <protection locked="0"/>
    </xf>
    <xf numFmtId="167" fontId="4" fillId="0" borderId="0" xfId="0" applyNumberFormat="1" applyFont="1" applyBorder="1" applyAlignment="1" applyProtection="1">
      <alignment wrapText="1"/>
      <protection locked="0"/>
    </xf>
    <xf numFmtId="0" fontId="6" fillId="0" borderId="0" xfId="0" applyFont="1" applyBorder="1" applyAlignment="1" applyProtection="1">
      <alignment horizontal="left" wrapText="1"/>
      <protection locked="0"/>
    </xf>
    <xf numFmtId="2" fontId="4" fillId="0" borderId="0" xfId="0" applyNumberFormat="1" applyFont="1" applyBorder="1" applyAlignment="1" applyProtection="1">
      <alignment wrapText="1"/>
      <protection locked="0"/>
    </xf>
    <xf numFmtId="0" fontId="6" fillId="0" borderId="0" xfId="0" applyFont="1" applyBorder="1" applyAlignment="1" applyProtection="1">
      <alignment wrapText="1"/>
      <protection locked="0"/>
    </xf>
    <xf numFmtId="0" fontId="0" fillId="0" borderId="0" xfId="0" applyBorder="1" applyAlignment="1" applyProtection="1">
      <alignment horizontal="left"/>
      <protection locked="0"/>
    </xf>
    <xf numFmtId="164" fontId="0" fillId="0" borderId="0" xfId="0" applyNumberFormat="1" applyBorder="1" applyAlignment="1" applyProtection="1">
      <alignment horizontal="right"/>
      <protection locked="0"/>
    </xf>
    <xf numFmtId="167" fontId="4" fillId="0" borderId="0" xfId="0" applyNumberFormat="1" applyFont="1" applyAlignment="1">
      <alignment wrapText="1"/>
    </xf>
    <xf numFmtId="0" fontId="4" fillId="0" borderId="0" xfId="0" applyFont="1" applyAlignment="1">
      <alignment wrapText="1"/>
    </xf>
    <xf numFmtId="0" fontId="0" fillId="0" borderId="0" xfId="0"/>
    <xf numFmtId="49" fontId="26" fillId="2" borderId="0" xfId="0" applyNumberFormat="1" applyFont="1" applyFill="1" applyAlignment="1" applyProtection="1">
      <alignment horizontal="right"/>
      <protection locked="0"/>
    </xf>
    <xf numFmtId="0" fontId="21" fillId="2" borderId="0" xfId="0" applyFont="1" applyFill="1" applyProtection="1">
      <protection locked="0"/>
    </xf>
    <xf numFmtId="0" fontId="0" fillId="0" borderId="0" xfId="0" applyProtection="1">
      <protection locked="0"/>
    </xf>
    <xf numFmtId="164" fontId="0" fillId="0" borderId="0" xfId="0" applyNumberFormat="1" applyAlignment="1" applyProtection="1">
      <alignment horizontal="right"/>
      <protection locked="0"/>
    </xf>
    <xf numFmtId="0" fontId="0" fillId="2" borderId="0" xfId="0" applyFill="1" applyProtection="1">
      <protection locked="0"/>
    </xf>
    <xf numFmtId="164" fontId="0" fillId="2" borderId="0" xfId="0" applyNumberFormat="1" applyFill="1" applyAlignment="1" applyProtection="1">
      <alignment horizontal="right"/>
      <protection locked="0"/>
    </xf>
    <xf numFmtId="0" fontId="0" fillId="0" borderId="0" xfId="0" applyFill="1" applyProtection="1">
      <protection locked="0"/>
    </xf>
    <xf numFmtId="0" fontId="14" fillId="0" borderId="0" xfId="0" applyFont="1" applyAlignment="1">
      <alignment wrapText="1"/>
    </xf>
    <xf numFmtId="0" fontId="6" fillId="0" borderId="0" xfId="0" applyFont="1" applyAlignment="1">
      <alignment horizontal="left" wrapText="1"/>
    </xf>
    <xf numFmtId="0" fontId="6" fillId="0" borderId="0" xfId="0" applyFont="1" applyAlignment="1">
      <alignment wrapText="1"/>
    </xf>
    <xf numFmtId="167" fontId="33" fillId="6" borderId="0" xfId="2" applyNumberFormat="1" applyFont="1" applyFill="1" applyBorder="1" applyAlignment="1" applyProtection="1">
      <alignment wrapText="1"/>
      <protection locked="0"/>
    </xf>
    <xf numFmtId="49" fontId="4" fillId="0" borderId="0" xfId="0" applyNumberFormat="1" applyFont="1" applyBorder="1" applyAlignment="1" applyProtection="1">
      <alignment horizontal="left" wrapText="1"/>
      <protection locked="0"/>
    </xf>
    <xf numFmtId="167" fontId="4" fillId="0" borderId="0" xfId="2" applyNumberFormat="1" applyFont="1" applyFill="1" applyBorder="1" applyAlignment="1" applyProtection="1">
      <alignment horizontal="right" wrapText="1"/>
      <protection locked="0"/>
    </xf>
    <xf numFmtId="0" fontId="14" fillId="0" borderId="0" xfId="0" applyFont="1" applyAlignment="1"/>
    <xf numFmtId="0" fontId="4" fillId="0" borderId="0" xfId="0" applyFont="1" applyBorder="1" applyAlignment="1" applyProtection="1">
      <alignment horizontal="left" wrapText="1"/>
      <protection locked="0"/>
    </xf>
    <xf numFmtId="0" fontId="36" fillId="0" borderId="0"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4" fillId="0" borderId="0" xfId="0" applyFont="1" applyAlignment="1">
      <alignment horizontal="left" vertical="top" wrapText="1"/>
    </xf>
    <xf numFmtId="0" fontId="5" fillId="0" borderId="0" xfId="0" applyFont="1" applyAlignment="1">
      <alignment horizontal="left" vertical="top" wrapText="1"/>
    </xf>
    <xf numFmtId="165" fontId="11" fillId="7" borderId="9" xfId="0" applyNumberFormat="1" applyFont="1" applyFill="1" applyBorder="1" applyAlignment="1" applyProtection="1">
      <alignment horizontal="left" shrinkToFit="1"/>
      <protection locked="0"/>
    </xf>
    <xf numFmtId="165" fontId="11" fillId="7" borderId="10" xfId="0" applyNumberFormat="1" applyFont="1" applyFill="1" applyBorder="1" applyAlignment="1" applyProtection="1">
      <alignment horizontal="left" shrinkToFit="1"/>
      <protection locked="0"/>
    </xf>
    <xf numFmtId="165" fontId="11" fillId="7" borderId="11" xfId="0" applyNumberFormat="1" applyFont="1" applyFill="1" applyBorder="1" applyAlignment="1" applyProtection="1">
      <alignment horizontal="left" shrinkToFit="1"/>
      <protection locked="0"/>
    </xf>
    <xf numFmtId="0" fontId="6" fillId="3" borderId="0" xfId="0" applyFont="1" applyFill="1" applyAlignment="1" applyProtection="1">
      <alignment horizontal="center"/>
      <protection locked="0"/>
    </xf>
    <xf numFmtId="49" fontId="4"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0" fontId="34" fillId="0" borderId="0" xfId="0" applyFont="1" applyBorder="1" applyAlignment="1" applyProtection="1">
      <alignment horizontal="left" wrapText="1"/>
      <protection locked="0"/>
    </xf>
    <xf numFmtId="49" fontId="37" fillId="0" borderId="0" xfId="9" applyNumberFormat="1" applyFont="1" applyBorder="1" applyAlignment="1" applyProtection="1">
      <alignment horizontal="left" wrapText="1"/>
      <protection locked="0"/>
    </xf>
    <xf numFmtId="0" fontId="37" fillId="0" borderId="0" xfId="9" applyFont="1" applyAlignment="1">
      <alignment horizontal="left" vertical="top" wrapText="1"/>
    </xf>
  </cellXfs>
  <cellStyles count="10">
    <cellStyle name="Hyperlink" xfId="9" builtinId="8"/>
    <cellStyle name="Hyperlink 2" xfId="6"/>
    <cellStyle name="Normal" xfId="0" builtinId="0"/>
    <cellStyle name="Normal 2" xfId="7"/>
    <cellStyle name="Normal 2 2" xfId="8"/>
    <cellStyle name="Normal_CH4" xfId="1"/>
    <cellStyle name="Normal_CO2" xfId="2"/>
    <cellStyle name="Normal_CO2perCapita" xfId="3"/>
    <cellStyle name="Normal_GHG" xfId="4"/>
    <cellStyle name="Normal_Sheet1" xfId="5"/>
  </cellStyles>
  <dxfs count="0"/>
  <tableStyles count="0" defaultTableStyle="TableStyleMedium2" defaultPivotStyle="PivotStyleLight16"/>
  <colors>
    <mruColors>
      <color rgb="FF0000CC"/>
      <color rgb="FF0000FF"/>
      <color rgb="FF3366CC"/>
      <color rgb="FF003399"/>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GB" sz="1025" b="1" i="0" u="none" strike="noStrike" baseline="0">
                <a:solidFill>
                  <a:srgbClr val="000000"/>
                </a:solidFill>
                <a:latin typeface="Arial"/>
                <a:cs typeface="Arial"/>
              </a:rPr>
              <a:t>CO</a:t>
            </a:r>
            <a:r>
              <a:rPr lang="en-GB" sz="1100" b="1" i="0" u="none" strike="noStrike" baseline="-25000">
                <a:solidFill>
                  <a:srgbClr val="000000"/>
                </a:solidFill>
                <a:latin typeface="Arial"/>
                <a:cs typeface="Arial"/>
              </a:rPr>
              <a:t>2</a:t>
            </a:r>
            <a:r>
              <a:rPr lang="en-GB" sz="1025" b="1" i="0" u="none" strike="noStrike" baseline="0">
                <a:solidFill>
                  <a:srgbClr val="000000"/>
                </a:solidFill>
                <a:latin typeface="Arial"/>
                <a:cs typeface="Arial"/>
              </a:rPr>
              <a:t> Emissions per Capita</a:t>
            </a:r>
          </a:p>
        </c:rich>
      </c:tx>
      <c:layout>
        <c:manualLayout>
          <c:xMode val="edge"/>
          <c:yMode val="edge"/>
          <c:x val="0.32608782186178953"/>
          <c:y val="4.2904428709096241E-2"/>
        </c:manualLayout>
      </c:layout>
      <c:overlay val="0"/>
      <c:spPr>
        <a:noFill/>
        <a:ln w="25400">
          <a:noFill/>
        </a:ln>
      </c:spPr>
    </c:title>
    <c:autoTitleDeleted val="0"/>
    <c:plotArea>
      <c:layout>
        <c:manualLayout>
          <c:layoutTarget val="inner"/>
          <c:xMode val="edge"/>
          <c:yMode val="edge"/>
          <c:x val="0.16889676927200381"/>
          <c:y val="0.29373031962381274"/>
          <c:w val="0.79933322487146363"/>
          <c:h val="0.39604088039165758"/>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CO2TS_2015!$C$29:$T$29</c:f>
              <c:numCache>
                <c:formatCode>General</c:formatCode>
                <c:ptCount val="18"/>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numCache>
            </c:numRef>
          </c:cat>
          <c:val>
            <c:numRef>
              <c:f>CO2TS_2015!$C$30:$T$30</c:f>
              <c:numCache>
                <c:formatCode>0.00</c:formatCode>
                <c:ptCount val="18"/>
                <c:pt idx="0">
                  <c:v>0.22819999999999999</c:v>
                </c:pt>
                <c:pt idx="1">
                  <c:v>7.2099999999999997E-2</c:v>
                </c:pt>
                <c:pt idx="2">
                  <c:v>6.5100000000000005E-2</c:v>
                </c:pt>
                <c:pt idx="3">
                  <c:v>5.8599999999999999E-2</c:v>
                </c:pt>
                <c:pt idx="4">
                  <c:v>5.4199999999999998E-2</c:v>
                </c:pt>
                <c:pt idx="5">
                  <c:v>4.1599999999999998E-2</c:v>
                </c:pt>
                <c:pt idx="6">
                  <c:v>3.7900000000000003E-2</c:v>
                </c:pt>
                <c:pt idx="7">
                  <c:v>3.0200000000000001E-2</c:v>
                </c:pt>
                <c:pt idx="8">
                  <c:v>4.0300000000000002E-2</c:v>
                </c:pt>
                <c:pt idx="9">
                  <c:v>4.4900000000000002E-2</c:v>
                </c:pt>
                <c:pt idx="10">
                  <c:v>3.9800000000000002E-2</c:v>
                </c:pt>
                <c:pt idx="11">
                  <c:v>5.3800000000000001E-2</c:v>
                </c:pt>
                <c:pt idx="12">
                  <c:v>6.4699999999999994E-2</c:v>
                </c:pt>
                <c:pt idx="13">
                  <c:v>8.6599999999999996E-2</c:v>
                </c:pt>
                <c:pt idx="14">
                  <c:v>0.156</c:v>
                </c:pt>
                <c:pt idx="15">
                  <c:v>0.24460000000000001</c:v>
                </c:pt>
                <c:pt idx="16">
                  <c:v>0.29830000000000001</c:v>
                </c:pt>
                <c:pt idx="17">
                  <c:v>0.4209</c:v>
                </c:pt>
              </c:numCache>
            </c:numRef>
          </c:val>
        </c:ser>
        <c:dLbls>
          <c:showLegendKey val="0"/>
          <c:showVal val="0"/>
          <c:showCatName val="0"/>
          <c:showSerName val="0"/>
          <c:showPercent val="0"/>
          <c:showBubbleSize val="0"/>
        </c:dLbls>
        <c:gapWidth val="30"/>
        <c:axId val="50266112"/>
        <c:axId val="50268416"/>
      </c:barChart>
      <c:catAx>
        <c:axId val="50266112"/>
        <c:scaling>
          <c:orientation val="minMax"/>
        </c:scaling>
        <c:delete val="0"/>
        <c:axPos val="b"/>
        <c:title>
          <c:tx>
            <c:rich>
              <a:bodyPr/>
              <a:lstStyle/>
              <a:p>
                <a:pPr algn="r">
                  <a:defRPr sz="850" b="1" i="0" u="none" strike="noStrike" baseline="0">
                    <a:solidFill>
                      <a:srgbClr val="000000"/>
                    </a:solidFill>
                    <a:latin typeface="Arial"/>
                    <a:ea typeface="Arial"/>
                    <a:cs typeface="Arial"/>
                  </a:defRPr>
                </a:pPr>
                <a:r>
                  <a:rPr lang="en-GB"/>
                  <a:t>Time (year)</a:t>
                </a:r>
              </a:p>
            </c:rich>
          </c:tx>
          <c:layout>
            <c:manualLayout>
              <c:xMode val="edge"/>
              <c:yMode val="edge"/>
              <c:x val="0.82608914871653361"/>
              <c:y val="0.84488721150220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0268416"/>
        <c:crosses val="autoZero"/>
        <c:auto val="1"/>
        <c:lblAlgn val="ctr"/>
        <c:lblOffset val="100"/>
        <c:tickLblSkip val="1"/>
        <c:tickMarkSkip val="1"/>
        <c:noMultiLvlLbl val="0"/>
      </c:catAx>
      <c:valAx>
        <c:axId val="50268416"/>
        <c:scaling>
          <c:orientation val="minMax"/>
        </c:scaling>
        <c:delete val="0"/>
        <c:axPos val="l"/>
        <c:majorGridlines>
          <c:spPr>
            <a:ln w="3175">
              <a:solidFill>
                <a:srgbClr val="000000"/>
              </a:solidFill>
              <a:prstDash val="solid"/>
            </a:ln>
          </c:spPr>
        </c:majorGridlines>
        <c:title>
          <c:tx>
            <c:rich>
              <a:bodyPr/>
              <a:lstStyle/>
              <a:p>
                <a:pPr algn="ctr" rtl="0">
                  <a:defRPr sz="800" b="1"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tonnes of CO</a:t>
                </a:r>
                <a:r>
                  <a:rPr lang="en-GB" sz="800" b="1" i="0" u="none" strike="noStrike" baseline="-25000">
                    <a:solidFill>
                      <a:srgbClr val="000000"/>
                    </a:solidFill>
                    <a:latin typeface="Arial"/>
                    <a:cs typeface="Arial"/>
                  </a:rPr>
                  <a:t>2</a:t>
                </a:r>
              </a:p>
            </c:rich>
          </c:tx>
          <c:layout>
            <c:manualLayout>
              <c:xMode val="edge"/>
              <c:yMode val="edge"/>
              <c:x val="6.1873073891724167E-2"/>
              <c:y val="0.287129638283951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6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419100</xdr:colOff>
      <xdr:row>24</xdr:row>
      <xdr:rowOff>99060</xdr:rowOff>
    </xdr:from>
    <xdr:to>
      <xdr:col>14</xdr:col>
      <xdr:colOff>411480</xdr:colOff>
      <xdr:row>25</xdr:row>
      <xdr:rowOff>106680</xdr:rowOff>
    </xdr:to>
    <xdr:sp macro="" textlink="">
      <xdr:nvSpPr>
        <xdr:cNvPr id="2" name="Text Box 2"/>
        <xdr:cNvSpPr txBox="1">
          <a:spLocks noChangeArrowheads="1"/>
        </xdr:cNvSpPr>
      </xdr:nvSpPr>
      <xdr:spPr bwMode="auto">
        <a:xfrm>
          <a:off x="5593080" y="4038600"/>
          <a:ext cx="3147060" cy="16002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6</xdr:col>
      <xdr:colOff>60960</xdr:colOff>
      <xdr:row>10</xdr:row>
      <xdr:rowOff>0</xdr:rowOff>
    </xdr:from>
    <xdr:to>
      <xdr:col>14</xdr:col>
      <xdr:colOff>411480</xdr:colOff>
      <xdr:row>24</xdr:row>
      <xdr:rowOff>76200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diac.ornl.gov/" TargetMode="External"/><Relationship Id="rId1" Type="http://schemas.openxmlformats.org/officeDocument/2006/relationships/hyperlink" Target="http://mdgs.un.org/unsd/mdg/Data.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0"/>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3" style="54" customWidth="1"/>
    <col min="2" max="2" width="26.44140625" style="22" customWidth="1"/>
    <col min="3" max="3" width="7.6640625" style="94" customWidth="1"/>
    <col min="4" max="4" width="7.6640625" style="95" customWidth="1"/>
    <col min="5" max="5" width="7.6640625" style="94" customWidth="1"/>
    <col min="6" max="6" width="7.6640625" style="95" customWidth="1"/>
    <col min="7" max="7" width="7.6640625" style="94" customWidth="1"/>
    <col min="8" max="8" width="7.6640625" style="95" customWidth="1"/>
    <col min="9" max="18" width="7.6640625" style="94" customWidth="1"/>
    <col min="19" max="19" width="8" style="94" customWidth="1"/>
    <col min="20" max="20" width="7.88671875" style="94" customWidth="1"/>
    <col min="21" max="16384" width="9.109375" style="94"/>
  </cols>
  <sheetData>
    <row r="1" spans="2:20" ht="5.25" customHeight="1" x14ac:dyDescent="0.25"/>
    <row r="2" spans="2:20" ht="9.75" customHeight="1" x14ac:dyDescent="0.25">
      <c r="B2" s="23"/>
      <c r="C2" s="96"/>
      <c r="D2" s="97"/>
      <c r="E2" s="96"/>
      <c r="F2" s="97"/>
      <c r="G2" s="96"/>
      <c r="H2" s="97"/>
      <c r="I2" s="96"/>
      <c r="J2" s="96"/>
      <c r="K2" s="96"/>
      <c r="L2" s="96"/>
      <c r="M2" s="96"/>
      <c r="N2" s="96"/>
      <c r="O2" s="96"/>
      <c r="P2" s="96"/>
      <c r="Q2" s="96"/>
      <c r="R2" s="96"/>
      <c r="S2" s="96"/>
      <c r="T2" s="36"/>
    </row>
    <row r="3" spans="2:20" ht="19.2" x14ac:dyDescent="0.35">
      <c r="B3" s="1" t="s">
        <v>167</v>
      </c>
      <c r="C3" s="24"/>
      <c r="D3" s="25"/>
      <c r="E3" s="24"/>
      <c r="F3" s="25"/>
      <c r="G3" s="24"/>
      <c r="H3" s="25"/>
      <c r="I3" s="26"/>
      <c r="J3" s="26"/>
      <c r="K3" s="26"/>
      <c r="L3" s="26"/>
      <c r="M3" s="26"/>
      <c r="N3" s="26"/>
      <c r="O3" s="26"/>
      <c r="P3" s="26"/>
      <c r="Q3" s="26"/>
      <c r="R3" s="26"/>
      <c r="S3" s="96"/>
      <c r="T3" s="36"/>
    </row>
    <row r="4" spans="2:20" ht="13.95" customHeight="1" x14ac:dyDescent="0.25">
      <c r="B4" s="27"/>
      <c r="C4" s="24"/>
      <c r="D4" s="25"/>
      <c r="E4" s="24"/>
      <c r="F4" s="25"/>
      <c r="G4" s="24"/>
      <c r="H4" s="25"/>
      <c r="I4" s="26"/>
      <c r="J4" s="26"/>
      <c r="K4" s="26"/>
      <c r="L4" s="26"/>
      <c r="M4" s="26"/>
      <c r="N4" s="26"/>
      <c r="O4" s="26"/>
      <c r="P4" s="26"/>
      <c r="Q4" s="26"/>
      <c r="R4" s="26"/>
      <c r="S4" s="96"/>
      <c r="T4" s="36"/>
    </row>
    <row r="5" spans="2:20" ht="24.75" customHeight="1" x14ac:dyDescent="0.45">
      <c r="B5" s="28" t="s">
        <v>168</v>
      </c>
      <c r="C5" s="24"/>
      <c r="D5" s="25"/>
      <c r="E5" s="24"/>
      <c r="F5" s="29"/>
      <c r="G5" s="29"/>
      <c r="H5" s="30"/>
      <c r="I5" s="26"/>
      <c r="J5" s="26"/>
      <c r="K5" s="29"/>
      <c r="L5" s="29"/>
      <c r="M5" s="31"/>
      <c r="N5" s="31"/>
      <c r="O5" s="29"/>
      <c r="P5" s="92" t="s">
        <v>202</v>
      </c>
      <c r="Q5" s="29"/>
      <c r="R5" s="32"/>
      <c r="S5" s="33"/>
      <c r="T5" s="36"/>
    </row>
    <row r="6" spans="2:20" x14ac:dyDescent="0.25">
      <c r="B6" s="34"/>
      <c r="C6" s="24"/>
      <c r="D6" s="25"/>
      <c r="E6" s="24"/>
      <c r="F6" s="29"/>
      <c r="G6" s="29"/>
      <c r="H6" s="30"/>
      <c r="I6" s="26"/>
      <c r="J6" s="26"/>
      <c r="K6" s="29"/>
      <c r="L6" s="29"/>
      <c r="M6" s="35"/>
      <c r="N6" s="35"/>
      <c r="O6" s="29"/>
      <c r="P6" s="96"/>
      <c r="Q6" s="29"/>
      <c r="R6" s="36"/>
      <c r="S6" s="36"/>
      <c r="T6" s="36"/>
    </row>
    <row r="7" spans="2:20" x14ac:dyDescent="0.25">
      <c r="B7" s="37"/>
      <c r="C7" s="24"/>
      <c r="D7" s="25"/>
      <c r="E7" s="24"/>
      <c r="F7" s="93" t="s">
        <v>170</v>
      </c>
      <c r="G7" s="29"/>
      <c r="H7" s="30"/>
      <c r="I7" s="26"/>
      <c r="J7" s="26"/>
      <c r="K7" s="29"/>
      <c r="L7" s="29"/>
      <c r="M7" s="111" t="s">
        <v>144</v>
      </c>
      <c r="N7" s="112"/>
      <c r="O7" s="112"/>
      <c r="P7" s="113"/>
      <c r="Q7" s="29"/>
      <c r="R7" s="36"/>
      <c r="S7" s="36"/>
      <c r="T7" s="36"/>
    </row>
    <row r="8" spans="2:20" ht="13.8" thickBot="1" x14ac:dyDescent="0.3">
      <c r="B8" s="37"/>
      <c r="C8" s="24"/>
      <c r="D8" s="25"/>
      <c r="E8" s="24"/>
      <c r="F8" s="93"/>
      <c r="G8" s="29"/>
      <c r="H8" s="30"/>
      <c r="I8" s="26"/>
      <c r="J8" s="26"/>
      <c r="K8" s="29"/>
      <c r="L8" s="29"/>
      <c r="M8" s="35"/>
      <c r="N8" s="35"/>
      <c r="O8" s="29"/>
      <c r="P8" s="96"/>
      <c r="Q8" s="29"/>
      <c r="R8" s="36"/>
      <c r="S8" s="36"/>
      <c r="T8" s="36"/>
    </row>
    <row r="9" spans="2:20" ht="12" customHeight="1" x14ac:dyDescent="0.25">
      <c r="B9" s="37"/>
      <c r="C9" s="24"/>
      <c r="D9" s="25"/>
      <c r="E9" s="24"/>
      <c r="F9" s="4"/>
      <c r="G9" s="5"/>
      <c r="H9" s="6"/>
      <c r="I9" s="7"/>
      <c r="J9" s="7"/>
      <c r="K9" s="5"/>
      <c r="L9" s="5"/>
      <c r="M9" s="8"/>
      <c r="N9" s="8"/>
      <c r="O9" s="5"/>
      <c r="P9" s="9"/>
      <c r="Q9" s="29"/>
      <c r="R9" s="36"/>
      <c r="S9" s="36"/>
      <c r="T9" s="36"/>
    </row>
    <row r="10" spans="2:20" ht="10.5" customHeight="1" x14ac:dyDescent="0.25">
      <c r="B10" s="37"/>
      <c r="C10" s="24"/>
      <c r="D10" s="25"/>
      <c r="E10" s="24"/>
      <c r="F10" s="10"/>
      <c r="G10" s="11"/>
      <c r="H10" s="12"/>
      <c r="I10" s="13"/>
      <c r="J10" s="13"/>
      <c r="K10" s="11"/>
      <c r="L10" s="11"/>
      <c r="M10" s="14"/>
      <c r="N10" s="14"/>
      <c r="O10" s="11"/>
      <c r="P10" s="15"/>
      <c r="Q10" s="29"/>
      <c r="R10" s="36"/>
      <c r="S10" s="36"/>
      <c r="T10" s="36"/>
    </row>
    <row r="11" spans="2:20" ht="10.5" customHeight="1" x14ac:dyDescent="0.25">
      <c r="B11" s="37"/>
      <c r="C11" s="24"/>
      <c r="D11" s="25"/>
      <c r="E11" s="24"/>
      <c r="F11" s="10"/>
      <c r="G11" s="11"/>
      <c r="H11" s="12"/>
      <c r="I11" s="13"/>
      <c r="J11" s="13"/>
      <c r="K11" s="11"/>
      <c r="L11" s="11"/>
      <c r="M11" s="14"/>
      <c r="N11" s="14"/>
      <c r="O11" s="11"/>
      <c r="P11" s="15"/>
      <c r="Q11" s="29"/>
      <c r="R11" s="36"/>
      <c r="S11" s="36"/>
      <c r="T11" s="36"/>
    </row>
    <row r="12" spans="2:20" ht="11.25" customHeight="1" x14ac:dyDescent="0.25">
      <c r="B12" s="37"/>
      <c r="C12" s="24"/>
      <c r="D12" s="25"/>
      <c r="E12" s="24"/>
      <c r="F12" s="10"/>
      <c r="G12" s="11"/>
      <c r="H12" s="12"/>
      <c r="I12" s="13"/>
      <c r="J12" s="13"/>
      <c r="K12" s="11"/>
      <c r="L12" s="11"/>
      <c r="M12" s="14"/>
      <c r="N12" s="14"/>
      <c r="O12" s="11"/>
      <c r="P12" s="15"/>
      <c r="Q12" s="29"/>
      <c r="R12" s="36"/>
      <c r="S12" s="36"/>
      <c r="T12" s="36"/>
    </row>
    <row r="13" spans="2:20" ht="11.25" customHeight="1" x14ac:dyDescent="0.25">
      <c r="B13" s="37"/>
      <c r="C13" s="24"/>
      <c r="D13" s="25"/>
      <c r="E13" s="24"/>
      <c r="F13" s="10"/>
      <c r="G13" s="11"/>
      <c r="H13" s="12"/>
      <c r="I13" s="13"/>
      <c r="J13" s="13"/>
      <c r="K13" s="11"/>
      <c r="L13" s="11"/>
      <c r="M13" s="14"/>
      <c r="N13" s="14"/>
      <c r="O13" s="11"/>
      <c r="P13" s="15"/>
      <c r="Q13" s="29"/>
      <c r="R13" s="36"/>
      <c r="S13" s="36"/>
      <c r="T13" s="36"/>
    </row>
    <row r="14" spans="2:20" ht="12" customHeight="1" x14ac:dyDescent="0.25">
      <c r="B14" s="37"/>
      <c r="C14" s="24"/>
      <c r="D14" s="25"/>
      <c r="E14" s="24"/>
      <c r="F14" s="10"/>
      <c r="G14" s="11"/>
      <c r="H14" s="12"/>
      <c r="I14" s="13"/>
      <c r="J14" s="13"/>
      <c r="K14" s="11"/>
      <c r="L14" s="11"/>
      <c r="M14" s="14"/>
      <c r="N14" s="14"/>
      <c r="O14" s="11"/>
      <c r="P14" s="15"/>
      <c r="Q14" s="29"/>
      <c r="R14" s="36"/>
      <c r="S14" s="36"/>
      <c r="T14" s="36"/>
    </row>
    <row r="15" spans="2:20" x14ac:dyDescent="0.25">
      <c r="B15" s="37"/>
      <c r="C15" s="24"/>
      <c r="D15" s="25"/>
      <c r="E15" s="24"/>
      <c r="F15" s="10"/>
      <c r="G15" s="11"/>
      <c r="H15" s="12"/>
      <c r="I15" s="13"/>
      <c r="J15" s="13"/>
      <c r="K15" s="11"/>
      <c r="L15" s="11"/>
      <c r="M15" s="14"/>
      <c r="N15" s="14"/>
      <c r="O15" s="11"/>
      <c r="P15" s="15"/>
      <c r="Q15" s="29"/>
      <c r="R15" s="36"/>
      <c r="S15" s="36"/>
      <c r="T15" s="36"/>
    </row>
    <row r="16" spans="2:20" x14ac:dyDescent="0.25">
      <c r="B16" s="37"/>
      <c r="C16" s="24"/>
      <c r="D16" s="25"/>
      <c r="E16" s="24"/>
      <c r="F16" s="10"/>
      <c r="G16" s="11"/>
      <c r="H16" s="12"/>
      <c r="I16" s="13"/>
      <c r="J16" s="13"/>
      <c r="K16" s="11"/>
      <c r="L16" s="11"/>
      <c r="M16" s="14"/>
      <c r="N16" s="14"/>
      <c r="O16" s="11"/>
      <c r="P16" s="15"/>
      <c r="Q16" s="29"/>
      <c r="R16" s="36"/>
      <c r="S16" s="36"/>
      <c r="T16" s="36"/>
    </row>
    <row r="17" spans="1:20" x14ac:dyDescent="0.25">
      <c r="B17" s="37"/>
      <c r="C17" s="24"/>
      <c r="D17" s="25"/>
      <c r="E17" s="24"/>
      <c r="F17" s="10"/>
      <c r="G17" s="11"/>
      <c r="H17" s="12"/>
      <c r="I17" s="13"/>
      <c r="J17" s="13"/>
      <c r="K17" s="11"/>
      <c r="L17" s="11"/>
      <c r="M17" s="14"/>
      <c r="N17" s="14"/>
      <c r="O17" s="11"/>
      <c r="P17" s="15"/>
      <c r="Q17" s="29"/>
      <c r="R17" s="36"/>
      <c r="S17" s="36"/>
      <c r="T17" s="36"/>
    </row>
    <row r="18" spans="1:20" x14ac:dyDescent="0.25">
      <c r="B18" s="37"/>
      <c r="C18" s="24"/>
      <c r="D18" s="25"/>
      <c r="E18" s="24"/>
      <c r="F18" s="10"/>
      <c r="G18" s="11"/>
      <c r="H18" s="12"/>
      <c r="I18" s="13"/>
      <c r="J18" s="13"/>
      <c r="K18" s="11"/>
      <c r="L18" s="11"/>
      <c r="M18" s="14"/>
      <c r="N18" s="14"/>
      <c r="O18" s="11"/>
      <c r="P18" s="15"/>
      <c r="Q18" s="29"/>
      <c r="R18" s="36"/>
      <c r="S18" s="36"/>
      <c r="T18" s="36"/>
    </row>
    <row r="19" spans="1:20" x14ac:dyDescent="0.25">
      <c r="B19" s="37"/>
      <c r="C19" s="24"/>
      <c r="D19" s="25"/>
      <c r="E19" s="24"/>
      <c r="F19" s="10"/>
      <c r="G19" s="11"/>
      <c r="H19" s="12"/>
      <c r="I19" s="13"/>
      <c r="J19" s="13"/>
      <c r="K19" s="11"/>
      <c r="L19" s="11"/>
      <c r="M19" s="14"/>
      <c r="N19" s="14"/>
      <c r="O19" s="11"/>
      <c r="P19" s="15"/>
      <c r="Q19" s="29"/>
      <c r="R19" s="36"/>
      <c r="S19" s="36"/>
      <c r="T19" s="36"/>
    </row>
    <row r="20" spans="1:20" x14ac:dyDescent="0.25">
      <c r="B20" s="37"/>
      <c r="C20" s="24"/>
      <c r="D20" s="25"/>
      <c r="E20" s="24"/>
      <c r="F20" s="10"/>
      <c r="G20" s="11"/>
      <c r="H20" s="12"/>
      <c r="I20" s="13"/>
      <c r="J20" s="13"/>
      <c r="K20" s="11"/>
      <c r="L20" s="11"/>
      <c r="M20" s="14"/>
      <c r="N20" s="14"/>
      <c r="O20" s="11"/>
      <c r="P20" s="15"/>
      <c r="Q20" s="29"/>
      <c r="R20" s="36"/>
      <c r="S20" s="36"/>
      <c r="T20" s="36"/>
    </row>
    <row r="21" spans="1:20" x14ac:dyDescent="0.25">
      <c r="B21" s="37"/>
      <c r="C21" s="24"/>
      <c r="D21" s="25"/>
      <c r="E21" s="24"/>
      <c r="F21" s="10"/>
      <c r="G21" s="11"/>
      <c r="H21" s="12"/>
      <c r="I21" s="13"/>
      <c r="J21" s="13"/>
      <c r="K21" s="11"/>
      <c r="L21" s="11"/>
      <c r="M21" s="14"/>
      <c r="N21" s="14"/>
      <c r="O21" s="11"/>
      <c r="P21" s="15"/>
      <c r="Q21" s="29"/>
      <c r="R21" s="36"/>
      <c r="S21" s="36"/>
      <c r="T21" s="36"/>
    </row>
    <row r="22" spans="1:20" x14ac:dyDescent="0.25">
      <c r="B22" s="37"/>
      <c r="C22" s="24"/>
      <c r="D22" s="25"/>
      <c r="E22" s="24"/>
      <c r="F22" s="10"/>
      <c r="G22" s="11"/>
      <c r="H22" s="12"/>
      <c r="I22" s="13"/>
      <c r="J22" s="13"/>
      <c r="K22" s="11"/>
      <c r="L22" s="11"/>
      <c r="M22" s="14"/>
      <c r="N22" s="14"/>
      <c r="O22" s="11"/>
      <c r="P22" s="15"/>
      <c r="Q22" s="29"/>
      <c r="R22" s="36"/>
      <c r="S22" s="36"/>
      <c r="T22" s="36"/>
    </row>
    <row r="23" spans="1:20" x14ac:dyDescent="0.25">
      <c r="B23" s="37"/>
      <c r="C23" s="24"/>
      <c r="D23" s="25"/>
      <c r="E23" s="24"/>
      <c r="F23" s="10"/>
      <c r="G23" s="11"/>
      <c r="H23" s="12"/>
      <c r="I23" s="13"/>
      <c r="J23" s="13"/>
      <c r="K23" s="11"/>
      <c r="L23" s="11"/>
      <c r="M23" s="14"/>
      <c r="N23" s="14"/>
      <c r="O23" s="11"/>
      <c r="P23" s="15"/>
      <c r="Q23" s="29"/>
      <c r="R23" s="36"/>
      <c r="S23" s="36"/>
      <c r="T23" s="36"/>
    </row>
    <row r="24" spans="1:20" x14ac:dyDescent="0.25">
      <c r="B24" s="37"/>
      <c r="C24" s="24"/>
      <c r="D24" s="25"/>
      <c r="E24" s="24"/>
      <c r="F24" s="10"/>
      <c r="G24" s="11"/>
      <c r="H24" s="12"/>
      <c r="I24" s="13"/>
      <c r="J24" s="13"/>
      <c r="K24" s="11"/>
      <c r="L24" s="11"/>
      <c r="M24" s="14"/>
      <c r="N24" s="14"/>
      <c r="O24" s="11"/>
      <c r="P24" s="15"/>
      <c r="Q24" s="29"/>
      <c r="R24" s="36"/>
      <c r="S24" s="36"/>
      <c r="T24" s="36"/>
    </row>
    <row r="25" spans="1:20" ht="12" customHeight="1" x14ac:dyDescent="0.25">
      <c r="B25" s="37"/>
      <c r="C25" s="24"/>
      <c r="D25" s="25"/>
      <c r="E25" s="24"/>
      <c r="F25" s="10"/>
      <c r="G25" s="11"/>
      <c r="H25" s="12"/>
      <c r="I25" s="13"/>
      <c r="J25" s="13"/>
      <c r="K25" s="11"/>
      <c r="L25" s="11"/>
      <c r="M25" s="14"/>
      <c r="N25" s="14"/>
      <c r="O25" s="11"/>
      <c r="P25" s="15"/>
      <c r="Q25" s="29"/>
      <c r="R25" s="36"/>
      <c r="S25" s="36"/>
      <c r="T25" s="36"/>
    </row>
    <row r="26" spans="1:20" ht="11.25" customHeight="1" x14ac:dyDescent="0.25">
      <c r="B26" s="37"/>
      <c r="C26" s="24"/>
      <c r="D26" s="25"/>
      <c r="E26" s="24"/>
      <c r="F26" s="10"/>
      <c r="G26" s="11"/>
      <c r="H26" s="12"/>
      <c r="I26" s="13"/>
      <c r="J26" s="13"/>
      <c r="K26" s="11"/>
      <c r="L26" s="11"/>
      <c r="M26" s="14"/>
      <c r="N26" s="14"/>
      <c r="O26" s="11"/>
      <c r="P26" s="15"/>
      <c r="Q26" s="29"/>
      <c r="R26" s="36"/>
      <c r="S26" s="36"/>
      <c r="T26" s="36"/>
    </row>
    <row r="27" spans="1:20" ht="12" customHeight="1" thickBot="1" x14ac:dyDescent="0.3">
      <c r="B27" s="37"/>
      <c r="C27" s="24"/>
      <c r="D27" s="25"/>
      <c r="E27" s="24"/>
      <c r="F27" s="16"/>
      <c r="G27" s="17"/>
      <c r="H27" s="18"/>
      <c r="I27" s="19"/>
      <c r="J27" s="19"/>
      <c r="K27" s="17"/>
      <c r="L27" s="17"/>
      <c r="M27" s="20"/>
      <c r="N27" s="20"/>
      <c r="O27" s="17"/>
      <c r="P27" s="21"/>
      <c r="Q27" s="29"/>
      <c r="R27" s="36"/>
      <c r="S27" s="36"/>
      <c r="T27" s="36"/>
    </row>
    <row r="28" spans="1:20" x14ac:dyDescent="0.25">
      <c r="B28" s="37"/>
      <c r="C28" s="24"/>
      <c r="D28" s="25"/>
      <c r="E28" s="24"/>
      <c r="F28" s="93"/>
      <c r="G28" s="29"/>
      <c r="H28" s="30"/>
      <c r="I28" s="26"/>
      <c r="J28" s="26"/>
      <c r="K28" s="29"/>
      <c r="L28" s="29"/>
      <c r="M28" s="35"/>
      <c r="N28" s="35"/>
      <c r="O28" s="29"/>
      <c r="P28" s="96"/>
      <c r="Q28" s="29"/>
      <c r="R28" s="36"/>
      <c r="S28" s="36"/>
      <c r="T28" s="36"/>
    </row>
    <row r="29" spans="1:20" s="38" customFormat="1" ht="1.95" customHeight="1" x14ac:dyDescent="0.25">
      <c r="A29" s="54"/>
      <c r="B29" s="49" t="s">
        <v>171</v>
      </c>
      <c r="C29" s="50">
        <v>1990</v>
      </c>
      <c r="D29" s="50">
        <v>1995</v>
      </c>
      <c r="E29" s="50">
        <v>1996</v>
      </c>
      <c r="F29" s="50">
        <v>1997</v>
      </c>
      <c r="G29" s="50">
        <v>1998</v>
      </c>
      <c r="H29" s="50">
        <v>1999</v>
      </c>
      <c r="I29" s="50">
        <v>2000</v>
      </c>
      <c r="J29" s="50">
        <v>2001</v>
      </c>
      <c r="K29" s="50">
        <v>2002</v>
      </c>
      <c r="L29" s="50">
        <v>2003</v>
      </c>
      <c r="M29" s="50">
        <v>2004</v>
      </c>
      <c r="N29" s="50">
        <v>2005</v>
      </c>
      <c r="O29" s="50">
        <v>2006</v>
      </c>
      <c r="P29" s="50">
        <v>2007</v>
      </c>
      <c r="Q29" s="50">
        <v>2008</v>
      </c>
      <c r="R29" s="50">
        <v>2009</v>
      </c>
      <c r="S29" s="50">
        <v>2010</v>
      </c>
      <c r="T29" s="50">
        <v>2011</v>
      </c>
    </row>
    <row r="30" spans="1:20" s="38" customFormat="1" ht="1.2" customHeight="1" x14ac:dyDescent="0.25">
      <c r="A30" s="54"/>
      <c r="B30" s="51"/>
      <c r="C30" s="52">
        <f>VLOOKUP(M7,A33:S225,3,TRUE)</f>
        <v>0.22819999999999999</v>
      </c>
      <c r="D30" s="53">
        <f>VLOOKUP(M7,A33:S225,4,TRUE)</f>
        <v>7.2099999999999997E-2</v>
      </c>
      <c r="E30" s="52">
        <f>VLOOKUP(M7,A33:S225,5,TRUE)</f>
        <v>6.5100000000000005E-2</v>
      </c>
      <c r="F30" s="53">
        <f>VLOOKUP(M7,A33:S225,6,TRUE)</f>
        <v>5.8599999999999999E-2</v>
      </c>
      <c r="G30" s="52">
        <f>VLOOKUP(M7,A33:S225,7,TRUE)</f>
        <v>5.4199999999999998E-2</v>
      </c>
      <c r="H30" s="53">
        <f>VLOOKUP(M7,A33:S225,8,TRUE)</f>
        <v>4.1599999999999998E-2</v>
      </c>
      <c r="I30" s="52">
        <f>VLOOKUP(M7,A33:S225,9,TRUE)</f>
        <v>3.7900000000000003E-2</v>
      </c>
      <c r="J30" s="52">
        <f>VLOOKUP(M7,A33:S225,10,TRUE)</f>
        <v>3.0200000000000001E-2</v>
      </c>
      <c r="K30" s="52">
        <f>VLOOKUP(M7,A33:S225,11,TRUE)</f>
        <v>4.0300000000000002E-2</v>
      </c>
      <c r="L30" s="52">
        <f>VLOOKUP(M7,A33:S225,12,TRUE)</f>
        <v>4.4900000000000002E-2</v>
      </c>
      <c r="M30" s="52">
        <f>VLOOKUP(M7,A33:S225,13,TRUE)</f>
        <v>3.9800000000000002E-2</v>
      </c>
      <c r="N30" s="52">
        <f>VLOOKUP(M7,A33:S225,14,TRUE)</f>
        <v>5.3800000000000001E-2</v>
      </c>
      <c r="O30" s="52">
        <f>VLOOKUP(M7,A33:S225,15,TRUE)</f>
        <v>6.4699999999999994E-2</v>
      </c>
      <c r="P30" s="52">
        <f>VLOOKUP(M7,A33:S225,16,TRUE)</f>
        <v>8.6599999999999996E-2</v>
      </c>
      <c r="Q30" s="52">
        <f>VLOOKUP(M7,A33:S225,17,TRUE)</f>
        <v>0.156</v>
      </c>
      <c r="R30" s="52">
        <f>VLOOKUP(M7,A33:S225,18,TRUE)</f>
        <v>0.24460000000000001</v>
      </c>
      <c r="S30" s="52">
        <f>VLOOKUP(M7,A33:S225,19,TRUE)</f>
        <v>0.29830000000000001</v>
      </c>
      <c r="T30" s="52">
        <f>VLOOKUP(M7,A33:T225,20,TRUE)</f>
        <v>0.4209</v>
      </c>
    </row>
    <row r="31" spans="1:20" ht="24.75" customHeight="1" x14ac:dyDescent="0.25">
      <c r="B31" s="3" t="s">
        <v>171</v>
      </c>
      <c r="C31" s="39">
        <v>1990</v>
      </c>
      <c r="D31" s="39">
        <v>1995</v>
      </c>
      <c r="E31" s="39">
        <v>1996</v>
      </c>
      <c r="F31" s="39">
        <v>1997</v>
      </c>
      <c r="G31" s="39">
        <v>1998</v>
      </c>
      <c r="H31" s="39">
        <v>1999</v>
      </c>
      <c r="I31" s="39">
        <v>2000</v>
      </c>
      <c r="J31" s="39">
        <v>2001</v>
      </c>
      <c r="K31" s="39">
        <v>2002</v>
      </c>
      <c r="L31" s="39">
        <v>2003</v>
      </c>
      <c r="M31" s="39">
        <v>2004</v>
      </c>
      <c r="N31" s="39">
        <v>2005</v>
      </c>
      <c r="O31" s="39">
        <v>2006</v>
      </c>
      <c r="P31" s="39">
        <v>2007</v>
      </c>
      <c r="Q31" s="39">
        <v>2008</v>
      </c>
      <c r="R31" s="39">
        <v>2009</v>
      </c>
      <c r="S31" s="39">
        <v>2010</v>
      </c>
      <c r="T31" s="39">
        <v>2011</v>
      </c>
    </row>
    <row r="32" spans="1:20" x14ac:dyDescent="0.25">
      <c r="B32" s="2"/>
      <c r="C32" s="114" t="s">
        <v>169</v>
      </c>
      <c r="D32" s="114"/>
      <c r="E32" s="114"/>
      <c r="F32" s="114"/>
      <c r="G32" s="114"/>
      <c r="H32" s="114"/>
      <c r="I32" s="114"/>
      <c r="J32" s="114"/>
      <c r="K32" s="114"/>
      <c r="L32" s="114"/>
      <c r="M32" s="114"/>
      <c r="N32" s="114"/>
      <c r="O32" s="114"/>
      <c r="P32" s="114"/>
      <c r="Q32" s="114"/>
      <c r="R32" s="114"/>
      <c r="S32" s="114"/>
      <c r="T32" s="2"/>
    </row>
    <row r="33" spans="1:20" ht="12.75" customHeight="1" x14ac:dyDescent="0.25">
      <c r="A33" s="55" t="s">
        <v>144</v>
      </c>
      <c r="B33" s="58" t="s">
        <v>144</v>
      </c>
      <c r="C33" s="40">
        <v>0.22819999999999999</v>
      </c>
      <c r="D33" s="40">
        <v>7.2099999999999997E-2</v>
      </c>
      <c r="E33" s="40">
        <v>6.5100000000000005E-2</v>
      </c>
      <c r="F33" s="40">
        <v>5.8599999999999999E-2</v>
      </c>
      <c r="G33" s="40">
        <v>5.4199999999999998E-2</v>
      </c>
      <c r="H33" s="40">
        <v>4.1599999999999998E-2</v>
      </c>
      <c r="I33" s="40">
        <v>3.7900000000000003E-2</v>
      </c>
      <c r="J33" s="40">
        <v>3.0200000000000001E-2</v>
      </c>
      <c r="K33" s="40">
        <v>4.0300000000000002E-2</v>
      </c>
      <c r="L33" s="40">
        <v>4.4900000000000002E-2</v>
      </c>
      <c r="M33" s="40">
        <v>3.9800000000000002E-2</v>
      </c>
      <c r="N33" s="40">
        <v>5.3800000000000001E-2</v>
      </c>
      <c r="O33" s="40">
        <v>6.4699999999999994E-2</v>
      </c>
      <c r="P33" s="40">
        <v>8.6599999999999996E-2</v>
      </c>
      <c r="Q33" s="40">
        <v>0.156</v>
      </c>
      <c r="R33" s="40">
        <v>0.24460000000000001</v>
      </c>
      <c r="S33" s="40">
        <v>0.29830000000000001</v>
      </c>
      <c r="T33" s="40">
        <v>0.4209</v>
      </c>
    </row>
    <row r="34" spans="1:20" ht="12.75" customHeight="1" x14ac:dyDescent="0.25">
      <c r="A34" s="55" t="s">
        <v>83</v>
      </c>
      <c r="B34" s="58" t="s">
        <v>83</v>
      </c>
      <c r="C34" s="40">
        <v>2.1724000000000001</v>
      </c>
      <c r="D34" s="40">
        <v>0.62139999999999995</v>
      </c>
      <c r="E34" s="40">
        <v>0.60370000000000001</v>
      </c>
      <c r="F34" s="40">
        <v>0.46339999999999998</v>
      </c>
      <c r="G34" s="40">
        <v>0.52710000000000001</v>
      </c>
      <c r="H34" s="40">
        <v>0.89959999999999996</v>
      </c>
      <c r="I34" s="40">
        <v>0.9143</v>
      </c>
      <c r="J34" s="40">
        <v>0.98089999999999999</v>
      </c>
      <c r="K34" s="40">
        <v>1.1495</v>
      </c>
      <c r="L34" s="40">
        <v>1.3255999999999999</v>
      </c>
      <c r="M34" s="40">
        <v>1.2951999999999999</v>
      </c>
      <c r="N34" s="40">
        <v>1.3309</v>
      </c>
      <c r="O34" s="40">
        <v>1.2156</v>
      </c>
      <c r="P34" s="40">
        <v>1.4140999999999999</v>
      </c>
      <c r="Q34" s="40">
        <v>1.4753000000000001</v>
      </c>
      <c r="R34" s="40">
        <v>1.4244000000000001</v>
      </c>
      <c r="S34" s="40">
        <v>1.4015</v>
      </c>
      <c r="T34" s="40">
        <v>1.4801</v>
      </c>
    </row>
    <row r="35" spans="1:20" ht="12.75" customHeight="1" x14ac:dyDescent="0.25">
      <c r="A35" s="55" t="s">
        <v>34</v>
      </c>
      <c r="B35" s="58" t="s">
        <v>34</v>
      </c>
      <c r="C35" s="40">
        <v>3.0078</v>
      </c>
      <c r="D35" s="40">
        <v>3.2524000000000002</v>
      </c>
      <c r="E35" s="40">
        <v>3.2545000000000002</v>
      </c>
      <c r="F35" s="40">
        <v>2.9064000000000001</v>
      </c>
      <c r="G35" s="40">
        <v>3.4742999999999999</v>
      </c>
      <c r="H35" s="40">
        <v>2.9453</v>
      </c>
      <c r="I35" s="40">
        <v>2.7721</v>
      </c>
      <c r="J35" s="40">
        <v>2.6219000000000001</v>
      </c>
      <c r="K35" s="40">
        <v>2.7892000000000001</v>
      </c>
      <c r="L35" s="40">
        <v>2.8037000000000001</v>
      </c>
      <c r="M35" s="40">
        <v>2.6745000000000001</v>
      </c>
      <c r="N35" s="40">
        <v>3.1543999999999999</v>
      </c>
      <c r="O35" s="40">
        <v>2.9245999999999999</v>
      </c>
      <c r="P35" s="40">
        <v>3.1141000000000001</v>
      </c>
      <c r="Q35" s="40">
        <v>3.1232000000000002</v>
      </c>
      <c r="R35" s="40">
        <v>3.3359999999999999</v>
      </c>
      <c r="S35" s="40">
        <v>3.2181999999999999</v>
      </c>
      <c r="T35" s="40">
        <v>3.2242000000000002</v>
      </c>
    </row>
    <row r="36" spans="1:20" s="57" customFormat="1" x14ac:dyDescent="0.25">
      <c r="A36" s="59" t="s">
        <v>145</v>
      </c>
      <c r="B36" s="58" t="s">
        <v>145</v>
      </c>
      <c r="C36" s="40">
        <v>0.42870000000000003</v>
      </c>
      <c r="D36" s="40">
        <v>0.90969999999999995</v>
      </c>
      <c r="E36" s="40">
        <v>0.84250000000000003</v>
      </c>
      <c r="F36" s="40">
        <v>0.57709999999999995</v>
      </c>
      <c r="G36" s="40">
        <v>0.55630000000000002</v>
      </c>
      <c r="H36" s="40">
        <v>0.67769999999999997</v>
      </c>
      <c r="I36" s="40">
        <v>0.68520000000000003</v>
      </c>
      <c r="J36" s="40">
        <v>0.67649999999999999</v>
      </c>
      <c r="K36" s="40">
        <v>0.8508</v>
      </c>
      <c r="L36" s="40">
        <v>0.58779999999999999</v>
      </c>
      <c r="M36" s="40">
        <v>1.1762999999999999</v>
      </c>
      <c r="N36" s="40">
        <v>1.1578999999999999</v>
      </c>
      <c r="O36" s="40">
        <v>1.3004</v>
      </c>
      <c r="P36" s="40">
        <v>1.42</v>
      </c>
      <c r="Q36" s="40">
        <v>1.4837</v>
      </c>
      <c r="R36" s="40">
        <v>1.5512999999999999</v>
      </c>
      <c r="S36" s="40">
        <v>1.5215000000000001</v>
      </c>
      <c r="T36" s="40">
        <v>1.4722</v>
      </c>
    </row>
    <row r="37" spans="1:20" s="57" customFormat="1" x14ac:dyDescent="0.25">
      <c r="A37" s="59" t="s">
        <v>0</v>
      </c>
      <c r="B37" s="58" t="s">
        <v>0</v>
      </c>
      <c r="C37" s="40">
        <v>4.8573000000000004</v>
      </c>
      <c r="D37" s="40">
        <v>4.7213000000000003</v>
      </c>
      <c r="E37" s="40">
        <v>4.5938999999999997</v>
      </c>
      <c r="F37" s="40">
        <v>4.6706000000000003</v>
      </c>
      <c r="G37" s="40">
        <v>4.4969000000000001</v>
      </c>
      <c r="H37" s="40">
        <v>4.5812999999999997</v>
      </c>
      <c r="I37" s="40">
        <v>4.4391999999999996</v>
      </c>
      <c r="J37" s="40">
        <v>4.3647999999999998</v>
      </c>
      <c r="K37" s="40">
        <v>4.5362</v>
      </c>
      <c r="L37" s="40">
        <v>4.8045</v>
      </c>
      <c r="M37" s="40">
        <v>4.9809999999999999</v>
      </c>
      <c r="N37" s="40">
        <v>4.9743000000000004</v>
      </c>
      <c r="O37" s="40">
        <v>5.0963000000000003</v>
      </c>
      <c r="P37" s="40">
        <v>5.5614999999999997</v>
      </c>
      <c r="Q37" s="40">
        <v>5.6284000000000001</v>
      </c>
      <c r="R37" s="40">
        <v>5.9062999999999999</v>
      </c>
      <c r="S37" s="40">
        <v>6.0113000000000003</v>
      </c>
      <c r="T37" s="40">
        <v>5.8238000000000003</v>
      </c>
    </row>
    <row r="38" spans="1:20" s="98" customFormat="1" ht="12.75" customHeight="1" x14ac:dyDescent="0.25">
      <c r="A38" s="55" t="s">
        <v>84</v>
      </c>
      <c r="B38" s="41" t="s">
        <v>84</v>
      </c>
      <c r="C38" s="42">
        <v>3.4518</v>
      </c>
      <c r="D38" s="42">
        <v>3.5181</v>
      </c>
      <c r="E38" s="42">
        <v>3.6642999999999999</v>
      </c>
      <c r="F38" s="42">
        <v>3.7734999999999999</v>
      </c>
      <c r="G38" s="42">
        <v>3.8127</v>
      </c>
      <c r="H38" s="42">
        <v>3.9843999999999999</v>
      </c>
      <c r="I38" s="42">
        <v>3.8229000000000002</v>
      </c>
      <c r="J38" s="42">
        <v>3.5583999999999998</v>
      </c>
      <c r="K38" s="42">
        <v>3.2759999999999998</v>
      </c>
      <c r="L38" s="42">
        <v>3.5061</v>
      </c>
      <c r="M38" s="42">
        <v>4.0766</v>
      </c>
      <c r="N38" s="42">
        <v>4.1646000000000001</v>
      </c>
      <c r="O38" s="42">
        <v>4.4688999999999997</v>
      </c>
      <c r="P38" s="42">
        <v>4.5697999999999999</v>
      </c>
      <c r="Q38" s="42">
        <v>4.8285999999999998</v>
      </c>
      <c r="R38" s="42">
        <v>4.5137</v>
      </c>
      <c r="S38" s="42">
        <v>4.4335000000000004</v>
      </c>
      <c r="T38" s="42">
        <v>4.6658999999999997</v>
      </c>
    </row>
    <row r="39" spans="1:20" ht="12.75" customHeight="1" x14ac:dyDescent="0.25">
      <c r="A39" s="55" t="s">
        <v>85</v>
      </c>
      <c r="B39" s="41" t="s">
        <v>85</v>
      </c>
      <c r="C39" s="42" t="s">
        <v>166</v>
      </c>
      <c r="D39" s="42">
        <v>1.0831</v>
      </c>
      <c r="E39" s="42">
        <v>0.8216</v>
      </c>
      <c r="F39" s="42">
        <v>1.0448</v>
      </c>
      <c r="G39" s="42">
        <v>1.0943000000000001</v>
      </c>
      <c r="H39" s="42">
        <v>0.98850000000000005</v>
      </c>
      <c r="I39" s="42">
        <v>1.1265000000000001</v>
      </c>
      <c r="J39" s="42">
        <v>1.1576</v>
      </c>
      <c r="K39" s="42">
        <v>0.99890000000000001</v>
      </c>
      <c r="L39" s="42">
        <v>1.1293</v>
      </c>
      <c r="M39" s="42">
        <v>1.2047000000000001</v>
      </c>
      <c r="N39" s="42">
        <v>1.4437</v>
      </c>
      <c r="O39" s="42">
        <v>1.4593</v>
      </c>
      <c r="P39" s="42">
        <v>1.6938</v>
      </c>
      <c r="Q39" s="42">
        <v>1.8671</v>
      </c>
      <c r="R39" s="42">
        <v>1.4689000000000001</v>
      </c>
      <c r="S39" s="42">
        <v>1.423</v>
      </c>
      <c r="T39" s="42">
        <v>1.6738</v>
      </c>
    </row>
    <row r="40" spans="1:20" ht="12.75" customHeight="1" x14ac:dyDescent="0.25">
      <c r="A40" s="55" t="s">
        <v>146</v>
      </c>
      <c r="B40" s="41" t="s">
        <v>146</v>
      </c>
      <c r="C40" s="42">
        <v>29.620200000000001</v>
      </c>
      <c r="D40" s="42">
        <v>22.186599999999999</v>
      </c>
      <c r="E40" s="42">
        <v>21.6419</v>
      </c>
      <c r="F40" s="42">
        <v>21.500699999999998</v>
      </c>
      <c r="G40" s="42">
        <v>19.621500000000001</v>
      </c>
      <c r="H40" s="42">
        <v>19.6526</v>
      </c>
      <c r="I40" s="42">
        <v>25.547699999999999</v>
      </c>
      <c r="J40" s="42">
        <v>25.3825</v>
      </c>
      <c r="K40" s="42">
        <v>24.9755</v>
      </c>
      <c r="L40" s="42">
        <v>24.909099999999999</v>
      </c>
      <c r="M40" s="42">
        <v>24.5105</v>
      </c>
      <c r="N40" s="42">
        <v>24.964500000000001</v>
      </c>
      <c r="O40" s="42">
        <v>24.7667</v>
      </c>
      <c r="P40" s="42">
        <v>25.613499999999998</v>
      </c>
      <c r="Q40" s="42">
        <v>24.749600000000001</v>
      </c>
      <c r="R40" s="42">
        <v>24.876200000000001</v>
      </c>
      <c r="S40" s="42">
        <v>24.182700000000001</v>
      </c>
      <c r="T40" s="42">
        <v>23.923400000000001</v>
      </c>
    </row>
    <row r="41" spans="1:20" ht="12.75" customHeight="1" x14ac:dyDescent="0.25">
      <c r="A41" s="55" t="s">
        <v>1</v>
      </c>
      <c r="B41" s="41" t="s">
        <v>1</v>
      </c>
      <c r="C41" s="42">
        <v>16.2</v>
      </c>
      <c r="D41" s="42">
        <v>16.7</v>
      </c>
      <c r="E41" s="42">
        <v>16.899999999999999</v>
      </c>
      <c r="F41" s="42">
        <v>17.100000000000001</v>
      </c>
      <c r="G41" s="42">
        <v>17.600000000000001</v>
      </c>
      <c r="H41" s="42">
        <v>17.899999999999999</v>
      </c>
      <c r="I41" s="42">
        <v>18</v>
      </c>
      <c r="J41" s="42">
        <v>18.2</v>
      </c>
      <c r="K41" s="42">
        <v>18.2</v>
      </c>
      <c r="L41" s="42">
        <v>18.3</v>
      </c>
      <c r="M41" s="42">
        <v>18.600000000000001</v>
      </c>
      <c r="N41" s="42">
        <v>18.5</v>
      </c>
      <c r="O41" s="42">
        <v>18.5</v>
      </c>
      <c r="P41" s="42">
        <v>18.5</v>
      </c>
      <c r="Q41" s="42">
        <v>18.399999999999999</v>
      </c>
      <c r="R41" s="42">
        <v>18.100000000000001</v>
      </c>
      <c r="S41" s="42">
        <v>17.8</v>
      </c>
      <c r="T41" s="42">
        <v>17.5</v>
      </c>
    </row>
    <row r="42" spans="1:20" ht="12.75" customHeight="1" x14ac:dyDescent="0.25">
      <c r="A42" s="55" t="s">
        <v>2</v>
      </c>
      <c r="B42" s="41" t="s">
        <v>2</v>
      </c>
      <c r="C42" s="42">
        <v>8.1</v>
      </c>
      <c r="D42" s="42">
        <v>8</v>
      </c>
      <c r="E42" s="42">
        <v>8.4</v>
      </c>
      <c r="F42" s="42">
        <v>8.4</v>
      </c>
      <c r="G42" s="42">
        <v>8.3000000000000007</v>
      </c>
      <c r="H42" s="42">
        <v>8.1999999999999993</v>
      </c>
      <c r="I42" s="42">
        <v>8.1999999999999993</v>
      </c>
      <c r="J42" s="42">
        <v>8.6999999999999993</v>
      </c>
      <c r="K42" s="42">
        <v>8.9</v>
      </c>
      <c r="L42" s="42">
        <v>9.6</v>
      </c>
      <c r="M42" s="42">
        <v>9.5</v>
      </c>
      <c r="N42" s="42">
        <v>9.6</v>
      </c>
      <c r="O42" s="42">
        <v>9.3000000000000007</v>
      </c>
      <c r="P42" s="42">
        <v>8.9</v>
      </c>
      <c r="Q42" s="42">
        <v>8.8000000000000007</v>
      </c>
      <c r="R42" s="42">
        <v>8.1</v>
      </c>
      <c r="S42" s="42">
        <v>8.6</v>
      </c>
      <c r="T42" s="42">
        <v>8.3000000000000007</v>
      </c>
    </row>
    <row r="43" spans="1:20" ht="12.75" customHeight="1" x14ac:dyDescent="0.25">
      <c r="A43" s="55" t="s">
        <v>35</v>
      </c>
      <c r="B43" s="58" t="s">
        <v>35</v>
      </c>
      <c r="C43" s="40" t="s">
        <v>166</v>
      </c>
      <c r="D43" s="40">
        <v>4.3083999999999998</v>
      </c>
      <c r="E43" s="40">
        <v>4.0129000000000001</v>
      </c>
      <c r="F43" s="40">
        <v>3.7629000000000001</v>
      </c>
      <c r="G43" s="40">
        <v>3.9670999999999998</v>
      </c>
      <c r="H43" s="40">
        <v>3.5508000000000002</v>
      </c>
      <c r="I43" s="40">
        <v>3.6349999999999998</v>
      </c>
      <c r="J43" s="40">
        <v>3.5106999999999999</v>
      </c>
      <c r="K43" s="40">
        <v>3.5768</v>
      </c>
      <c r="L43" s="40">
        <v>3.6577000000000002</v>
      </c>
      <c r="M43" s="40">
        <v>3.7907999999999999</v>
      </c>
      <c r="N43" s="40">
        <v>4.0098000000000003</v>
      </c>
      <c r="O43" s="40">
        <v>4.5202</v>
      </c>
      <c r="P43" s="40">
        <v>3.4788000000000001</v>
      </c>
      <c r="Q43" s="40">
        <v>3.9992000000000001</v>
      </c>
      <c r="R43" s="40">
        <v>3.5501999999999998</v>
      </c>
      <c r="S43" s="40">
        <v>3.3732000000000002</v>
      </c>
      <c r="T43" s="40">
        <v>3.6356999999999999</v>
      </c>
    </row>
    <row r="44" spans="1:20" ht="12.75" customHeight="1" x14ac:dyDescent="0.25">
      <c r="A44" s="55" t="s">
        <v>124</v>
      </c>
      <c r="B44" s="58" t="s">
        <v>124</v>
      </c>
      <c r="C44" s="40">
        <v>7.6104000000000003</v>
      </c>
      <c r="D44" s="40">
        <v>6.0102000000000002</v>
      </c>
      <c r="E44" s="40">
        <v>5.8815999999999997</v>
      </c>
      <c r="F44" s="40">
        <v>4.7556000000000003</v>
      </c>
      <c r="G44" s="40">
        <v>5.7927999999999997</v>
      </c>
      <c r="H44" s="40">
        <v>5.7108999999999996</v>
      </c>
      <c r="I44" s="40">
        <v>5.6035000000000004</v>
      </c>
      <c r="J44" s="40">
        <v>5.1797000000000004</v>
      </c>
      <c r="K44" s="40">
        <v>5.1022999999999996</v>
      </c>
      <c r="L44" s="40">
        <v>4.8099999999999996</v>
      </c>
      <c r="M44" s="40">
        <v>5.3457999999999997</v>
      </c>
      <c r="N44" s="40">
        <v>4.8582999999999998</v>
      </c>
      <c r="O44" s="40">
        <v>4.5343</v>
      </c>
      <c r="P44" s="40">
        <v>4.5240999999999998</v>
      </c>
      <c r="Q44" s="40">
        <v>3.0002</v>
      </c>
      <c r="R44" s="40">
        <v>4.6342999999999996</v>
      </c>
      <c r="S44" s="40">
        <v>6.8356000000000003</v>
      </c>
      <c r="T44" s="40">
        <v>5.2051999999999996</v>
      </c>
    </row>
    <row r="45" spans="1:20" ht="12.75" customHeight="1" x14ac:dyDescent="0.25">
      <c r="A45" s="55" t="s">
        <v>86</v>
      </c>
      <c r="B45" s="58" t="s">
        <v>86</v>
      </c>
      <c r="C45" s="40">
        <v>25.538799999999998</v>
      </c>
      <c r="D45" s="40">
        <v>28.419899999999998</v>
      </c>
      <c r="E45" s="40">
        <v>26.947600000000001</v>
      </c>
      <c r="F45" s="40">
        <v>28.991</v>
      </c>
      <c r="G45" s="40">
        <v>29.8034</v>
      </c>
      <c r="H45" s="40">
        <v>28.115600000000001</v>
      </c>
      <c r="I45" s="40">
        <v>27.898700000000002</v>
      </c>
      <c r="J45" s="40">
        <v>19.931699999999999</v>
      </c>
      <c r="K45" s="40">
        <v>21.430099999999999</v>
      </c>
      <c r="L45" s="40">
        <v>21.3306</v>
      </c>
      <c r="M45" s="40">
        <v>21.340399999999999</v>
      </c>
      <c r="N45" s="40">
        <v>21.8385</v>
      </c>
      <c r="O45" s="40">
        <v>19.801300000000001</v>
      </c>
      <c r="P45" s="40">
        <v>21.3231</v>
      </c>
      <c r="Q45" s="40">
        <v>21.515000000000001</v>
      </c>
      <c r="R45" s="40">
        <v>18.215900000000001</v>
      </c>
      <c r="S45" s="40">
        <v>18.579499999999999</v>
      </c>
      <c r="T45" s="40">
        <v>18.1313</v>
      </c>
    </row>
    <row r="46" spans="1:20" ht="12.75" customHeight="1" x14ac:dyDescent="0.25">
      <c r="A46" s="55" t="s">
        <v>125</v>
      </c>
      <c r="B46" s="58" t="s">
        <v>125</v>
      </c>
      <c r="C46" s="40">
        <v>0.1447</v>
      </c>
      <c r="D46" s="40">
        <v>0.1903</v>
      </c>
      <c r="E46" s="40">
        <v>0.1963</v>
      </c>
      <c r="F46" s="40">
        <v>0.2006</v>
      </c>
      <c r="G46" s="40">
        <v>0.18859999999999999</v>
      </c>
      <c r="H46" s="40">
        <v>0.19420000000000001</v>
      </c>
      <c r="I46" s="40">
        <v>0.21049999999999999</v>
      </c>
      <c r="J46" s="40">
        <v>0.2409</v>
      </c>
      <c r="K46" s="40">
        <v>0.246</v>
      </c>
      <c r="L46" s="40">
        <v>0.24340000000000001</v>
      </c>
      <c r="M46" s="40">
        <v>0.28139999999999998</v>
      </c>
      <c r="N46" s="40">
        <v>0.26240000000000002</v>
      </c>
      <c r="O46" s="40">
        <v>0.33229999999999998</v>
      </c>
      <c r="P46" s="40">
        <v>0.3201</v>
      </c>
      <c r="Q46" s="40">
        <v>0.33510000000000001</v>
      </c>
      <c r="R46" s="40">
        <v>0.35310000000000002</v>
      </c>
      <c r="S46" s="40">
        <v>0.37159999999999999</v>
      </c>
      <c r="T46" s="40">
        <v>0.37330000000000002</v>
      </c>
    </row>
    <row r="47" spans="1:20" ht="12.75" customHeight="1" x14ac:dyDescent="0.25">
      <c r="A47" s="55" t="s">
        <v>36</v>
      </c>
      <c r="B47" s="58" t="s">
        <v>36</v>
      </c>
      <c r="C47" s="40">
        <v>4.1429999999999998</v>
      </c>
      <c r="D47" s="40">
        <v>3.1490999999999998</v>
      </c>
      <c r="E47" s="40">
        <v>3.2239</v>
      </c>
      <c r="F47" s="40">
        <v>3.4091999999999998</v>
      </c>
      <c r="G47" s="40">
        <v>4.2975000000000003</v>
      </c>
      <c r="H47" s="40">
        <v>4.5454999999999997</v>
      </c>
      <c r="I47" s="40">
        <v>4.4466999999999999</v>
      </c>
      <c r="J47" s="40">
        <v>4.5514000000000001</v>
      </c>
      <c r="K47" s="40">
        <v>4.5578000000000003</v>
      </c>
      <c r="L47" s="40">
        <v>4.6844999999999999</v>
      </c>
      <c r="M47" s="40">
        <v>4.7553999999999998</v>
      </c>
      <c r="N47" s="40">
        <v>4.9462000000000002</v>
      </c>
      <c r="O47" s="40">
        <v>4.9885000000000002</v>
      </c>
      <c r="P47" s="40">
        <v>5.1764000000000001</v>
      </c>
      <c r="Q47" s="40">
        <v>5.8643999999999998</v>
      </c>
      <c r="R47" s="40">
        <v>5.8224</v>
      </c>
      <c r="S47" s="40">
        <v>5.4142999999999999</v>
      </c>
      <c r="T47" s="40">
        <v>5.5564</v>
      </c>
    </row>
    <row r="48" spans="1:20" ht="12.75" customHeight="1" x14ac:dyDescent="0.25">
      <c r="A48" s="55" t="s">
        <v>37</v>
      </c>
      <c r="B48" s="41" t="s">
        <v>37</v>
      </c>
      <c r="C48" s="42">
        <v>10.1</v>
      </c>
      <c r="D48" s="42">
        <v>5.7</v>
      </c>
      <c r="E48" s="42">
        <v>5.8</v>
      </c>
      <c r="F48" s="42">
        <v>5.9</v>
      </c>
      <c r="G48" s="42">
        <v>5.8</v>
      </c>
      <c r="H48" s="42">
        <v>5.5</v>
      </c>
      <c r="I48" s="42">
        <v>5.3</v>
      </c>
      <c r="J48" s="42">
        <v>5.3</v>
      </c>
      <c r="K48" s="42">
        <v>5.3</v>
      </c>
      <c r="L48" s="42">
        <v>5.4</v>
      </c>
      <c r="M48" s="42">
        <v>5.8</v>
      </c>
      <c r="N48" s="42">
        <v>5.9</v>
      </c>
      <c r="O48" s="42">
        <v>6.1</v>
      </c>
      <c r="P48" s="42">
        <v>6.1</v>
      </c>
      <c r="Q48" s="42">
        <v>6.3</v>
      </c>
      <c r="R48" s="42">
        <v>6</v>
      </c>
      <c r="S48" s="42">
        <v>6.1</v>
      </c>
      <c r="T48" s="42">
        <v>5.9</v>
      </c>
    </row>
    <row r="49" spans="1:20" ht="12.75" customHeight="1" x14ac:dyDescent="0.25">
      <c r="A49" s="55" t="s">
        <v>3</v>
      </c>
      <c r="B49" s="41" t="s">
        <v>3</v>
      </c>
      <c r="C49" s="104">
        <v>11.9</v>
      </c>
      <c r="D49" s="104">
        <v>12.2</v>
      </c>
      <c r="E49" s="104">
        <v>12.6</v>
      </c>
      <c r="F49" s="104">
        <v>12</v>
      </c>
      <c r="G49" s="104">
        <v>12.6</v>
      </c>
      <c r="H49" s="104">
        <v>12.1</v>
      </c>
      <c r="I49" s="104">
        <v>12.2</v>
      </c>
      <c r="J49" s="104">
        <v>12.1</v>
      </c>
      <c r="K49" s="104">
        <v>12.1</v>
      </c>
      <c r="L49" s="104">
        <v>12.3</v>
      </c>
      <c r="M49" s="104">
        <v>12.3</v>
      </c>
      <c r="N49" s="104">
        <v>11.8</v>
      </c>
      <c r="O49" s="104">
        <v>11.5</v>
      </c>
      <c r="P49" s="104">
        <v>11</v>
      </c>
      <c r="Q49" s="104">
        <v>11.1</v>
      </c>
      <c r="R49" s="104">
        <v>9.8000000000000007</v>
      </c>
      <c r="S49" s="104">
        <v>10.4</v>
      </c>
      <c r="T49" s="104">
        <v>9.5</v>
      </c>
    </row>
    <row r="50" spans="1:20" ht="12.75" customHeight="1" x14ac:dyDescent="0.25">
      <c r="A50" s="55" t="s">
        <v>38</v>
      </c>
      <c r="B50" s="41" t="s">
        <v>38</v>
      </c>
      <c r="C50" s="42">
        <v>1.6618999999999999</v>
      </c>
      <c r="D50" s="42">
        <v>1.825</v>
      </c>
      <c r="E50" s="42">
        <v>1.4503999999999999</v>
      </c>
      <c r="F50" s="42">
        <v>1.7790999999999999</v>
      </c>
      <c r="G50" s="42">
        <v>1.6455</v>
      </c>
      <c r="H50" s="42">
        <v>2.5937999999999999</v>
      </c>
      <c r="I50" s="42">
        <v>2.8895</v>
      </c>
      <c r="J50" s="42">
        <v>2.9013</v>
      </c>
      <c r="K50" s="42">
        <v>1.4564999999999999</v>
      </c>
      <c r="L50" s="42">
        <v>1.4903999999999999</v>
      </c>
      <c r="M50" s="42">
        <v>1.4942</v>
      </c>
      <c r="N50" s="42">
        <v>1.5239</v>
      </c>
      <c r="O50" s="42">
        <v>1.5509999999999999</v>
      </c>
      <c r="P50" s="42">
        <v>1.6015999999999999</v>
      </c>
      <c r="Q50" s="42">
        <v>1.5365</v>
      </c>
      <c r="R50" s="42">
        <v>1.5592999999999999</v>
      </c>
      <c r="S50" s="42">
        <v>1.7943</v>
      </c>
      <c r="T50" s="42">
        <v>1.7391000000000001</v>
      </c>
    </row>
    <row r="51" spans="1:20" ht="12.75" customHeight="1" x14ac:dyDescent="0.25">
      <c r="A51" s="55" t="s">
        <v>39</v>
      </c>
      <c r="B51" s="41" t="s">
        <v>39</v>
      </c>
      <c r="C51" s="42">
        <v>0.14299999999999999</v>
      </c>
      <c r="D51" s="42">
        <v>0.2218</v>
      </c>
      <c r="E51" s="42">
        <v>0.20480000000000001</v>
      </c>
      <c r="F51" s="42">
        <v>0.19139999999999999</v>
      </c>
      <c r="G51" s="42">
        <v>0.18540000000000001</v>
      </c>
      <c r="H51" s="42">
        <v>0.23180000000000001</v>
      </c>
      <c r="I51" s="42">
        <v>0.2301</v>
      </c>
      <c r="J51" s="42">
        <v>0.253</v>
      </c>
      <c r="K51" s="42">
        <v>0.28039999999999998</v>
      </c>
      <c r="L51" s="42">
        <v>0.30709999999999998</v>
      </c>
      <c r="M51" s="42">
        <v>0.31659999999999999</v>
      </c>
      <c r="N51" s="42">
        <v>0.29260000000000003</v>
      </c>
      <c r="O51" s="42">
        <v>0.45860000000000001</v>
      </c>
      <c r="P51" s="42">
        <v>0.51629999999999998</v>
      </c>
      <c r="Q51" s="42">
        <v>0.50019999999999998</v>
      </c>
      <c r="R51" s="42">
        <v>0.51429999999999998</v>
      </c>
      <c r="S51" s="42">
        <v>0.54179999999999995</v>
      </c>
      <c r="T51" s="42">
        <v>0.50990000000000002</v>
      </c>
    </row>
    <row r="52" spans="1:20" ht="12.75" customHeight="1" x14ac:dyDescent="0.25">
      <c r="A52" s="55" t="s">
        <v>40</v>
      </c>
      <c r="B52" s="41" t="s">
        <v>40</v>
      </c>
      <c r="C52" s="42">
        <v>0.23960000000000001</v>
      </c>
      <c r="D52" s="42">
        <v>0.48980000000000001</v>
      </c>
      <c r="E52" s="42">
        <v>0.59379999999999999</v>
      </c>
      <c r="F52" s="42">
        <v>0.75990000000000002</v>
      </c>
      <c r="G52" s="42">
        <v>0.72140000000000004</v>
      </c>
      <c r="H52" s="42">
        <v>0.70189999999999997</v>
      </c>
      <c r="I52" s="42">
        <v>0.70830000000000004</v>
      </c>
      <c r="J52" s="42">
        <v>0.66920000000000002</v>
      </c>
      <c r="K52" s="42">
        <v>0.69850000000000001</v>
      </c>
      <c r="L52" s="42">
        <v>0.61280000000000001</v>
      </c>
      <c r="M52" s="42">
        <v>0.4859</v>
      </c>
      <c r="N52" s="42">
        <v>0.6089</v>
      </c>
      <c r="O52" s="42">
        <v>0.58950000000000002</v>
      </c>
      <c r="P52" s="42">
        <v>0.5776</v>
      </c>
      <c r="Q52" s="42">
        <v>0.60929999999999995</v>
      </c>
      <c r="R52" s="42">
        <v>0.55169999999999997</v>
      </c>
      <c r="S52" s="42">
        <v>0.68030000000000002</v>
      </c>
      <c r="T52" s="42">
        <v>0.76919999999999999</v>
      </c>
    </row>
    <row r="53" spans="1:20" ht="12.75" customHeight="1" x14ac:dyDescent="0.25">
      <c r="A53" s="55" t="s">
        <v>196</v>
      </c>
      <c r="B53" s="58" t="s">
        <v>196</v>
      </c>
      <c r="C53" s="40">
        <v>0.81340000000000001</v>
      </c>
      <c r="D53" s="40">
        <v>1.2391000000000001</v>
      </c>
      <c r="E53" s="40">
        <v>1.2827999999999999</v>
      </c>
      <c r="F53" s="40">
        <v>1.3819999999999999</v>
      </c>
      <c r="G53" s="40">
        <v>1.4056</v>
      </c>
      <c r="H53" s="40">
        <v>1.3509</v>
      </c>
      <c r="I53" s="40">
        <v>1.2034</v>
      </c>
      <c r="J53" s="40">
        <v>1.1332</v>
      </c>
      <c r="K53" s="40">
        <v>1.0819000000000001</v>
      </c>
      <c r="L53" s="40">
        <v>1.5669999999999999</v>
      </c>
      <c r="M53" s="40">
        <v>1.4240999999999999</v>
      </c>
      <c r="N53" s="40">
        <v>1.2901</v>
      </c>
      <c r="O53" s="40">
        <v>1.5477000000000001</v>
      </c>
      <c r="P53" s="40">
        <v>1.2862</v>
      </c>
      <c r="Q53" s="40">
        <v>1.3786</v>
      </c>
      <c r="R53" s="40">
        <v>1.4256</v>
      </c>
      <c r="S53" s="40">
        <v>1.5113000000000001</v>
      </c>
      <c r="T53" s="40">
        <v>1.5613999999999999</v>
      </c>
    </row>
    <row r="54" spans="1:20" ht="12.75" customHeight="1" x14ac:dyDescent="0.25">
      <c r="A54" s="55" t="s">
        <v>147</v>
      </c>
      <c r="B54" s="58" t="s">
        <v>147</v>
      </c>
      <c r="C54" s="40" t="s">
        <v>166</v>
      </c>
      <c r="D54" s="40">
        <v>0.9738</v>
      </c>
      <c r="E54" s="40">
        <v>1.2214</v>
      </c>
      <c r="F54" s="40">
        <v>2.3738000000000001</v>
      </c>
      <c r="G54" s="40">
        <v>2.9098000000000002</v>
      </c>
      <c r="H54" s="40">
        <v>2.7658999999999998</v>
      </c>
      <c r="I54" s="40">
        <v>3.5958999999999999</v>
      </c>
      <c r="J54" s="40">
        <v>3.4445000000000001</v>
      </c>
      <c r="K54" s="40">
        <v>3.6692999999999998</v>
      </c>
      <c r="L54" s="40">
        <v>3.7189999999999999</v>
      </c>
      <c r="M54" s="40">
        <v>4.0163000000000002</v>
      </c>
      <c r="N54" s="40">
        <v>4.1765999999999996</v>
      </c>
      <c r="O54" s="40">
        <v>4.5327000000000002</v>
      </c>
      <c r="P54" s="40">
        <v>4.5468999999999999</v>
      </c>
      <c r="Q54" s="40">
        <v>5.2024999999999997</v>
      </c>
      <c r="R54" s="40">
        <v>5.35</v>
      </c>
      <c r="S54" s="40">
        <v>5.4987000000000004</v>
      </c>
      <c r="T54" s="40">
        <v>6.1852999999999998</v>
      </c>
    </row>
    <row r="55" spans="1:20" ht="12.75" customHeight="1" x14ac:dyDescent="0.25">
      <c r="A55" s="55" t="s">
        <v>126</v>
      </c>
      <c r="B55" s="58" t="s">
        <v>126</v>
      </c>
      <c r="C55" s="40">
        <v>1.5739000000000001</v>
      </c>
      <c r="D55" s="40">
        <v>2.2254999999999998</v>
      </c>
      <c r="E55" s="40">
        <v>1.9363999999999999</v>
      </c>
      <c r="F55" s="40">
        <v>1.9381999999999999</v>
      </c>
      <c r="G55" s="40">
        <v>2.2646000000000002</v>
      </c>
      <c r="H55" s="40">
        <v>2.0556999999999999</v>
      </c>
      <c r="I55" s="40">
        <v>2.4358</v>
      </c>
      <c r="J55" s="40">
        <v>2.4304999999999999</v>
      </c>
      <c r="K55" s="40">
        <v>2.4792000000000001</v>
      </c>
      <c r="L55" s="40">
        <v>2.3271000000000002</v>
      </c>
      <c r="M55" s="40">
        <v>2.3607</v>
      </c>
      <c r="N55" s="40">
        <v>2.4611999999999998</v>
      </c>
      <c r="O55" s="40">
        <v>2.4504999999999999</v>
      </c>
      <c r="P55" s="40">
        <v>2.4546000000000001</v>
      </c>
      <c r="Q55" s="40">
        <v>2.5752000000000002</v>
      </c>
      <c r="R55" s="40">
        <v>2.2545999999999999</v>
      </c>
      <c r="S55" s="40">
        <v>2.6570999999999998</v>
      </c>
      <c r="T55" s="40">
        <v>2.4438</v>
      </c>
    </row>
    <row r="56" spans="1:20" ht="12.75" customHeight="1" x14ac:dyDescent="0.25">
      <c r="A56" s="55" t="s">
        <v>87</v>
      </c>
      <c r="B56" s="58" t="s">
        <v>87</v>
      </c>
      <c r="C56" s="40">
        <v>1.3958999999999999</v>
      </c>
      <c r="D56" s="40">
        <v>1.5958000000000001</v>
      </c>
      <c r="E56" s="40">
        <v>1.7323</v>
      </c>
      <c r="F56" s="40">
        <v>1.8005</v>
      </c>
      <c r="G56" s="40">
        <v>1.8427</v>
      </c>
      <c r="H56" s="40">
        <v>1.8613999999999999</v>
      </c>
      <c r="I56" s="40">
        <v>1.8794999999999999</v>
      </c>
      <c r="J56" s="40">
        <v>1.9067000000000001</v>
      </c>
      <c r="K56" s="40">
        <v>1.8522000000000001</v>
      </c>
      <c r="L56" s="40">
        <v>1.7696000000000001</v>
      </c>
      <c r="M56" s="40">
        <v>1.8359000000000001</v>
      </c>
      <c r="N56" s="40">
        <v>1.8657999999999999</v>
      </c>
      <c r="O56" s="40">
        <v>1.8480000000000001</v>
      </c>
      <c r="P56" s="40">
        <v>1.9117</v>
      </c>
      <c r="Q56" s="40">
        <v>2.0215999999999998</v>
      </c>
      <c r="R56" s="40">
        <v>1.8975</v>
      </c>
      <c r="S56" s="40">
        <v>2.1503000000000001</v>
      </c>
      <c r="T56" s="40">
        <v>2.2313000000000001</v>
      </c>
    </row>
    <row r="57" spans="1:20" ht="12.75" customHeight="1" x14ac:dyDescent="0.25">
      <c r="A57" s="55" t="s">
        <v>148</v>
      </c>
      <c r="B57" s="58" t="s">
        <v>148</v>
      </c>
      <c r="C57" s="40">
        <v>24.177499999999998</v>
      </c>
      <c r="D57" s="40">
        <v>17.278199999999998</v>
      </c>
      <c r="E57" s="40">
        <v>17.091799999999999</v>
      </c>
      <c r="F57" s="40">
        <v>17.299399999999999</v>
      </c>
      <c r="G57" s="40">
        <v>17.559699999999999</v>
      </c>
      <c r="H57" s="40">
        <v>13.040699999999999</v>
      </c>
      <c r="I57" s="40">
        <v>18.401299999999999</v>
      </c>
      <c r="J57" s="40">
        <v>16.9663</v>
      </c>
      <c r="K57" s="40">
        <v>14.015599999999999</v>
      </c>
      <c r="L57" s="40">
        <v>13.790800000000001</v>
      </c>
      <c r="M57" s="40">
        <v>13.436299999999999</v>
      </c>
      <c r="N57" s="40">
        <v>12.5618</v>
      </c>
      <c r="O57" s="40">
        <v>11.401400000000001</v>
      </c>
      <c r="P57" s="40">
        <v>23.735900000000001</v>
      </c>
      <c r="Q57" s="40">
        <v>25.8474</v>
      </c>
      <c r="R57" s="40">
        <v>21.7379</v>
      </c>
      <c r="S57" s="40">
        <v>21.476400000000002</v>
      </c>
      <c r="T57" s="40">
        <v>23.9679</v>
      </c>
    </row>
    <row r="58" spans="1:20" ht="12.75" customHeight="1" x14ac:dyDescent="0.25">
      <c r="A58" s="55" t="s">
        <v>41</v>
      </c>
      <c r="B58" s="41" t="s">
        <v>41</v>
      </c>
      <c r="C58" s="42">
        <v>9.1</v>
      </c>
      <c r="D58" s="42">
        <v>6.9</v>
      </c>
      <c r="E58" s="42">
        <v>7.1</v>
      </c>
      <c r="F58" s="42">
        <v>6.8</v>
      </c>
      <c r="G58" s="42">
        <v>6.5</v>
      </c>
      <c r="H58" s="42">
        <v>5.7</v>
      </c>
      <c r="I58" s="42">
        <v>5.7</v>
      </c>
      <c r="J58" s="42">
        <v>6.2</v>
      </c>
      <c r="K58" s="42">
        <v>5.9</v>
      </c>
      <c r="L58" s="42">
        <v>6.5</v>
      </c>
      <c r="M58" s="42">
        <v>6.4</v>
      </c>
      <c r="N58" s="42">
        <v>6.5</v>
      </c>
      <c r="O58" s="42">
        <v>6.8</v>
      </c>
      <c r="P58" s="42">
        <v>7.3</v>
      </c>
      <c r="Q58" s="42">
        <v>7.2</v>
      </c>
      <c r="R58" s="42">
        <v>6.1</v>
      </c>
      <c r="S58" s="42">
        <v>6.5</v>
      </c>
      <c r="T58" s="42">
        <v>7.3</v>
      </c>
    </row>
    <row r="59" spans="1:20" ht="12.75" customHeight="1" x14ac:dyDescent="0.25">
      <c r="A59" s="55" t="s">
        <v>88</v>
      </c>
      <c r="B59" s="41" t="s">
        <v>88</v>
      </c>
      <c r="C59" s="42">
        <v>6.6600000000000006E-2</v>
      </c>
      <c r="D59" s="42">
        <v>6.2100000000000002E-2</v>
      </c>
      <c r="E59" s="42">
        <v>6.8199999999999997E-2</v>
      </c>
      <c r="F59" s="42">
        <v>7.5600000000000001E-2</v>
      </c>
      <c r="G59" s="42">
        <v>7.8600000000000003E-2</v>
      </c>
      <c r="H59" s="42">
        <v>8.2600000000000007E-2</v>
      </c>
      <c r="I59" s="42">
        <v>8.9700000000000002E-2</v>
      </c>
      <c r="J59" s="42">
        <v>8.3500000000000005E-2</v>
      </c>
      <c r="K59" s="42">
        <v>8.1699999999999995E-2</v>
      </c>
      <c r="L59" s="42">
        <v>8.5199999999999998E-2</v>
      </c>
      <c r="M59" s="42">
        <v>8.4699999999999998E-2</v>
      </c>
      <c r="N59" s="42">
        <v>8.3900000000000002E-2</v>
      </c>
      <c r="O59" s="42">
        <v>9.8400000000000001E-2</v>
      </c>
      <c r="P59" s="42">
        <v>0.1157</v>
      </c>
      <c r="Q59" s="42">
        <v>0.1158</v>
      </c>
      <c r="R59" s="42">
        <v>0.1103</v>
      </c>
      <c r="S59" s="42">
        <v>0.10829999999999999</v>
      </c>
      <c r="T59" s="42">
        <v>0.1208</v>
      </c>
    </row>
    <row r="60" spans="1:20" ht="12.75" customHeight="1" x14ac:dyDescent="0.25">
      <c r="A60" s="55" t="s">
        <v>89</v>
      </c>
      <c r="B60" s="41" t="s">
        <v>89</v>
      </c>
      <c r="C60" s="42">
        <v>5.2299999999999999E-2</v>
      </c>
      <c r="D60" s="42">
        <v>5.1999999999999998E-2</v>
      </c>
      <c r="E60" s="42">
        <v>5.0700000000000002E-2</v>
      </c>
      <c r="F60" s="42">
        <v>4.7800000000000002E-2</v>
      </c>
      <c r="G60" s="42">
        <v>4.5499999999999999E-2</v>
      </c>
      <c r="H60" s="42">
        <v>4.3700000000000003E-2</v>
      </c>
      <c r="I60" s="42">
        <v>4.3400000000000001E-2</v>
      </c>
      <c r="J60" s="42">
        <v>0.03</v>
      </c>
      <c r="K60" s="42">
        <v>3.0200000000000001E-2</v>
      </c>
      <c r="L60" s="42">
        <v>2.2200000000000001E-2</v>
      </c>
      <c r="M60" s="42">
        <v>2.64E-2</v>
      </c>
      <c r="N60" s="42">
        <v>1.9800000000000002E-2</v>
      </c>
      <c r="O60" s="42">
        <v>2.3300000000000001E-2</v>
      </c>
      <c r="P60" s="42">
        <v>2.2499999999999999E-2</v>
      </c>
      <c r="Q60" s="42">
        <v>2.2100000000000002E-2</v>
      </c>
      <c r="R60" s="42">
        <v>2.1399999999999999E-2</v>
      </c>
      <c r="S60" s="42">
        <v>2.1100000000000001E-2</v>
      </c>
      <c r="T60" s="42">
        <v>2.1899999999999999E-2</v>
      </c>
    </row>
    <row r="61" spans="1:20" ht="12.75" customHeight="1" x14ac:dyDescent="0.25">
      <c r="A61" s="55" t="s">
        <v>172</v>
      </c>
      <c r="B61" s="41" t="s">
        <v>172</v>
      </c>
      <c r="C61" s="42">
        <v>4.9799999999999997E-2</v>
      </c>
      <c r="D61" s="42">
        <v>0.14399999999999999</v>
      </c>
      <c r="E61" s="42">
        <v>0.14580000000000001</v>
      </c>
      <c r="F61" s="42">
        <v>0.1351</v>
      </c>
      <c r="G61" s="42">
        <v>0.16689999999999999</v>
      </c>
      <c r="H61" s="42">
        <v>0.1585</v>
      </c>
      <c r="I61" s="42">
        <v>0.16170000000000001</v>
      </c>
      <c r="J61" s="42">
        <v>0.18049999999999999</v>
      </c>
      <c r="K61" s="42">
        <v>0.17369999999999999</v>
      </c>
      <c r="L61" s="42">
        <v>0.184</v>
      </c>
      <c r="M61" s="42">
        <v>0.186</v>
      </c>
      <c r="N61" s="42">
        <v>0.20780000000000001</v>
      </c>
      <c r="O61" s="42">
        <v>0.2213</v>
      </c>
      <c r="P61" s="42">
        <v>0.25340000000000001</v>
      </c>
      <c r="Q61" s="42">
        <v>0.28510000000000002</v>
      </c>
      <c r="R61" s="42">
        <v>0.29220000000000002</v>
      </c>
      <c r="S61" s="42">
        <v>0.29149999999999998</v>
      </c>
      <c r="T61" s="42">
        <v>0.30780000000000002</v>
      </c>
    </row>
    <row r="62" spans="1:20" ht="12.75" customHeight="1" x14ac:dyDescent="0.25">
      <c r="A62" s="55" t="s">
        <v>42</v>
      </c>
      <c r="B62" s="41" t="s">
        <v>42</v>
      </c>
      <c r="C62" s="42">
        <v>0.14399999999999999</v>
      </c>
      <c r="D62" s="42">
        <v>0.31330000000000002</v>
      </c>
      <c r="E62" s="42">
        <v>0.32140000000000002</v>
      </c>
      <c r="F62" s="42">
        <v>0.21859999999999999</v>
      </c>
      <c r="G62" s="42">
        <v>0.21240000000000001</v>
      </c>
      <c r="H62" s="42">
        <v>0.1986</v>
      </c>
      <c r="I62" s="42">
        <v>0.2155</v>
      </c>
      <c r="J62" s="42">
        <v>0.2092</v>
      </c>
      <c r="K62" s="42">
        <v>0.2036</v>
      </c>
      <c r="L62" s="42">
        <v>0.22040000000000001</v>
      </c>
      <c r="M62" s="42">
        <v>0.22389999999999999</v>
      </c>
      <c r="N62" s="42">
        <v>0.20380000000000001</v>
      </c>
      <c r="O62" s="42">
        <v>0.20749999999999999</v>
      </c>
      <c r="P62" s="42">
        <v>0.30549999999999999</v>
      </c>
      <c r="Q62" s="42">
        <v>0.28299999999999997</v>
      </c>
      <c r="R62" s="42">
        <v>0.33200000000000002</v>
      </c>
      <c r="S62" s="42">
        <v>0.32519999999999999</v>
      </c>
      <c r="T62" s="42">
        <v>0.2676</v>
      </c>
    </row>
    <row r="63" spans="1:20" ht="12.75" customHeight="1" x14ac:dyDescent="0.25">
      <c r="A63" s="55" t="s">
        <v>127</v>
      </c>
      <c r="B63" s="58" t="s">
        <v>127</v>
      </c>
      <c r="C63" s="40">
        <v>16.600000000000001</v>
      </c>
      <c r="D63" s="40">
        <v>16.8</v>
      </c>
      <c r="E63" s="40">
        <v>17.100000000000001</v>
      </c>
      <c r="F63" s="40">
        <v>17.5</v>
      </c>
      <c r="G63" s="40">
        <v>17.600000000000001</v>
      </c>
      <c r="H63" s="40">
        <v>17.899999999999999</v>
      </c>
      <c r="I63" s="40">
        <v>18.5</v>
      </c>
      <c r="J63" s="40">
        <v>18.100000000000001</v>
      </c>
      <c r="K63" s="40">
        <v>18.100000000000001</v>
      </c>
      <c r="L63" s="40">
        <v>18.5</v>
      </c>
      <c r="M63" s="40">
        <v>18.3</v>
      </c>
      <c r="N63" s="40">
        <v>17.899999999999999</v>
      </c>
      <c r="O63" s="40">
        <v>17.5</v>
      </c>
      <c r="P63" s="40">
        <v>18</v>
      </c>
      <c r="Q63" s="40">
        <v>17.3</v>
      </c>
      <c r="R63" s="40">
        <v>16.100000000000001</v>
      </c>
      <c r="S63" s="40">
        <v>16.2</v>
      </c>
      <c r="T63" s="40">
        <v>16.2</v>
      </c>
    </row>
    <row r="64" spans="1:20" ht="12.75" customHeight="1" x14ac:dyDescent="0.25">
      <c r="A64" s="55" t="s">
        <v>197</v>
      </c>
      <c r="B64" s="58" t="s">
        <v>197</v>
      </c>
      <c r="C64" s="40">
        <v>0.25009999999999999</v>
      </c>
      <c r="D64" s="40">
        <v>0.28460000000000002</v>
      </c>
      <c r="E64" s="40">
        <v>0.34089999999999998</v>
      </c>
      <c r="F64" s="40">
        <v>0.34250000000000003</v>
      </c>
      <c r="G64" s="40">
        <v>0.36159999999999998</v>
      </c>
      <c r="H64" s="40">
        <v>0.39700000000000002</v>
      </c>
      <c r="I64" s="40">
        <v>0.42270000000000002</v>
      </c>
      <c r="J64" s="40">
        <v>0.4637</v>
      </c>
      <c r="K64" s="40">
        <v>0.53510000000000002</v>
      </c>
      <c r="L64" s="40">
        <v>0.54190000000000005</v>
      </c>
      <c r="M64" s="40">
        <v>0.5575</v>
      </c>
      <c r="N64" s="40">
        <v>0.6129</v>
      </c>
      <c r="O64" s="40">
        <v>0.6391</v>
      </c>
      <c r="P64" s="40">
        <v>0.76570000000000005</v>
      </c>
      <c r="Q64" s="40">
        <v>0.59019999999999995</v>
      </c>
      <c r="R64" s="40">
        <v>0.62660000000000005</v>
      </c>
      <c r="S64" s="40">
        <v>0.60160000000000002</v>
      </c>
      <c r="T64" s="40">
        <v>0.86709999999999998</v>
      </c>
    </row>
    <row r="65" spans="1:20" ht="12.75" customHeight="1" x14ac:dyDescent="0.25">
      <c r="A65" s="55" t="s">
        <v>90</v>
      </c>
      <c r="B65" s="58" t="s">
        <v>90</v>
      </c>
      <c r="C65" s="40">
        <v>6.8000000000000005E-2</v>
      </c>
      <c r="D65" s="40">
        <v>7.1599999999999997E-2</v>
      </c>
      <c r="E65" s="40">
        <v>7.0000000000000007E-2</v>
      </c>
      <c r="F65" s="40">
        <v>7.17E-2</v>
      </c>
      <c r="G65" s="40">
        <v>7.1300000000000002E-2</v>
      </c>
      <c r="H65" s="40">
        <v>7.3999999999999996E-2</v>
      </c>
      <c r="I65" s="40">
        <v>7.3599999999999999E-2</v>
      </c>
      <c r="J65" s="40">
        <v>6.6299999999999998E-2</v>
      </c>
      <c r="K65" s="40">
        <v>6.5199999999999994E-2</v>
      </c>
      <c r="L65" s="40">
        <v>6.13E-2</v>
      </c>
      <c r="M65" s="40">
        <v>5.4600000000000003E-2</v>
      </c>
      <c r="N65" s="40">
        <v>5.3699999999999998E-2</v>
      </c>
      <c r="O65" s="40">
        <v>5.6399999999999999E-2</v>
      </c>
      <c r="P65" s="40">
        <v>5.7099999999999998E-2</v>
      </c>
      <c r="Q65" s="40">
        <v>5.6099999999999997E-2</v>
      </c>
      <c r="R65" s="40">
        <v>5.5E-2</v>
      </c>
      <c r="S65" s="40">
        <v>6.0699999999999997E-2</v>
      </c>
      <c r="T65" s="40">
        <v>6.4500000000000002E-2</v>
      </c>
    </row>
    <row r="66" spans="1:20" ht="12.75" customHeight="1" x14ac:dyDescent="0.25">
      <c r="A66" s="55" t="s">
        <v>91</v>
      </c>
      <c r="B66" s="58" t="s">
        <v>91</v>
      </c>
      <c r="C66" s="40">
        <v>2.46E-2</v>
      </c>
      <c r="D66" s="40">
        <v>1.47E-2</v>
      </c>
      <c r="E66" s="40">
        <v>1.47E-2</v>
      </c>
      <c r="F66" s="40">
        <v>1.52E-2</v>
      </c>
      <c r="G66" s="40">
        <v>1.47E-2</v>
      </c>
      <c r="H66" s="40">
        <v>1.5100000000000001E-2</v>
      </c>
      <c r="I66" s="40">
        <v>2.12E-2</v>
      </c>
      <c r="J66" s="40">
        <v>0.02</v>
      </c>
      <c r="K66" s="40">
        <v>1.8800000000000001E-2</v>
      </c>
      <c r="L66" s="40">
        <v>4.1000000000000002E-2</v>
      </c>
      <c r="M66" s="40">
        <v>3.9100000000000003E-2</v>
      </c>
      <c r="N66" s="40">
        <v>3.9899999999999998E-2</v>
      </c>
      <c r="O66" s="40">
        <v>3.9300000000000002E-2</v>
      </c>
      <c r="P66" s="40">
        <v>4.3200000000000002E-2</v>
      </c>
      <c r="Q66" s="40">
        <v>4.6199999999999998E-2</v>
      </c>
      <c r="R66" s="40">
        <v>4.3200000000000002E-2</v>
      </c>
      <c r="S66" s="40">
        <v>4.41E-2</v>
      </c>
      <c r="T66" s="40">
        <v>4.4600000000000001E-2</v>
      </c>
    </row>
    <row r="67" spans="1:20" ht="12.75" customHeight="1" x14ac:dyDescent="0.25">
      <c r="A67" s="55" t="s">
        <v>43</v>
      </c>
      <c r="B67" s="58" t="s">
        <v>43</v>
      </c>
      <c r="C67" s="40">
        <v>2.5211999999999999</v>
      </c>
      <c r="D67" s="40">
        <v>2.8908999999999998</v>
      </c>
      <c r="E67" s="40">
        <v>3.3077999999999999</v>
      </c>
      <c r="F67" s="40">
        <v>3.7919</v>
      </c>
      <c r="G67" s="40">
        <v>3.8243</v>
      </c>
      <c r="H67" s="40">
        <v>4.0296000000000003</v>
      </c>
      <c r="I67" s="40">
        <v>3.8056999999999999</v>
      </c>
      <c r="J67" s="40">
        <v>3.4239999999999999</v>
      </c>
      <c r="K67" s="40">
        <v>3.4979</v>
      </c>
      <c r="L67" s="40">
        <v>3.4761000000000002</v>
      </c>
      <c r="M67" s="40">
        <v>3.7143000000000002</v>
      </c>
      <c r="N67" s="40">
        <v>3.7837999999999998</v>
      </c>
      <c r="O67" s="40">
        <v>3.9270999999999998</v>
      </c>
      <c r="P67" s="40">
        <v>4.2976999999999999</v>
      </c>
      <c r="Q67" s="40">
        <v>4.2689000000000004</v>
      </c>
      <c r="R67" s="40">
        <v>3.9316</v>
      </c>
      <c r="S67" s="40">
        <v>4.2130999999999998</v>
      </c>
      <c r="T67" s="40">
        <v>4.5879000000000003</v>
      </c>
    </row>
    <row r="68" spans="1:20" ht="12.75" customHeight="1" x14ac:dyDescent="0.25">
      <c r="A68" s="55" t="s">
        <v>128</v>
      </c>
      <c r="B68" s="41" t="s">
        <v>128</v>
      </c>
      <c r="C68" s="42">
        <v>2.1114000000000002</v>
      </c>
      <c r="D68" s="42">
        <v>2.6829999999999998</v>
      </c>
      <c r="E68" s="42">
        <v>2.7751000000000001</v>
      </c>
      <c r="F68" s="42">
        <v>2.7601</v>
      </c>
      <c r="G68" s="42">
        <v>2.6274999999999999</v>
      </c>
      <c r="H68" s="42">
        <v>2.6067</v>
      </c>
      <c r="I68" s="42">
        <v>2.6594000000000002</v>
      </c>
      <c r="J68" s="42">
        <v>2.7080000000000002</v>
      </c>
      <c r="K68" s="42">
        <v>2.8519999999999999</v>
      </c>
      <c r="L68" s="42">
        <v>3.4733999999999998</v>
      </c>
      <c r="M68" s="42">
        <v>4.0354999999999999</v>
      </c>
      <c r="N68" s="42">
        <v>4.3924000000000003</v>
      </c>
      <c r="O68" s="42">
        <v>4.8369</v>
      </c>
      <c r="P68" s="42">
        <v>5.09</v>
      </c>
      <c r="Q68" s="42">
        <v>5.2396000000000003</v>
      </c>
      <c r="R68" s="42">
        <v>5.6927000000000003</v>
      </c>
      <c r="S68" s="42">
        <v>6.0720999999999998</v>
      </c>
      <c r="T68" s="42">
        <v>6.5911</v>
      </c>
    </row>
    <row r="69" spans="1:20" ht="22.5" customHeight="1" x14ac:dyDescent="0.25">
      <c r="A69" s="55" t="s">
        <v>180</v>
      </c>
      <c r="B69" s="41" t="s">
        <v>180</v>
      </c>
      <c r="C69" s="42">
        <v>4.7739000000000003</v>
      </c>
      <c r="D69" s="42">
        <v>5.1462000000000003</v>
      </c>
      <c r="E69" s="42">
        <v>4.6795</v>
      </c>
      <c r="F69" s="42">
        <v>4.798</v>
      </c>
      <c r="G69" s="42">
        <v>5.9519000000000002</v>
      </c>
      <c r="H69" s="42">
        <v>6.3502000000000001</v>
      </c>
      <c r="I69" s="42">
        <v>5.9200999999999997</v>
      </c>
      <c r="J69" s="42">
        <v>5.5088999999999997</v>
      </c>
      <c r="K69" s="42">
        <v>5.3460999999999999</v>
      </c>
      <c r="L69" s="42">
        <v>5.8010000000000002</v>
      </c>
      <c r="M69" s="42">
        <v>5.5702999999999996</v>
      </c>
      <c r="N69" s="42">
        <v>5.8791000000000002</v>
      </c>
      <c r="O69" s="42">
        <v>5.5789999999999997</v>
      </c>
      <c r="P69" s="42">
        <v>5.7626999999999997</v>
      </c>
      <c r="Q69" s="42">
        <v>5.5358999999999998</v>
      </c>
      <c r="R69" s="42">
        <v>5.28</v>
      </c>
      <c r="S69" s="42">
        <v>5.1477000000000004</v>
      </c>
      <c r="T69" s="42">
        <v>5.6753999999999998</v>
      </c>
    </row>
    <row r="70" spans="1:20" ht="22.5" customHeight="1" x14ac:dyDescent="0.25">
      <c r="A70" s="55" t="s">
        <v>181</v>
      </c>
      <c r="B70" s="41" t="s">
        <v>181</v>
      </c>
      <c r="C70" s="42">
        <v>2.8746</v>
      </c>
      <c r="D70" s="42">
        <v>3.1198000000000001</v>
      </c>
      <c r="E70" s="42">
        <v>3.4929999999999999</v>
      </c>
      <c r="F70" s="42">
        <v>3.64</v>
      </c>
      <c r="G70" s="42">
        <v>3.7387000000000001</v>
      </c>
      <c r="H70" s="42">
        <v>3.6027999999999998</v>
      </c>
      <c r="I70" s="42">
        <v>3.7867000000000002</v>
      </c>
      <c r="J70" s="42">
        <v>3.8504999999999998</v>
      </c>
      <c r="K70" s="42">
        <v>3.4346000000000001</v>
      </c>
      <c r="L70" s="42">
        <v>3.4089999999999998</v>
      </c>
      <c r="M70" s="42">
        <v>3.7665999999999999</v>
      </c>
      <c r="N70" s="42">
        <v>3.9243000000000001</v>
      </c>
      <c r="O70" s="42">
        <v>3.4009999999999998</v>
      </c>
      <c r="P70" s="42">
        <v>3.1301000000000001</v>
      </c>
      <c r="Q70" s="42">
        <v>2.6372</v>
      </c>
      <c r="R70" s="42">
        <v>2.7909000000000002</v>
      </c>
      <c r="S70" s="42">
        <v>2.2429000000000001</v>
      </c>
      <c r="T70" s="42">
        <v>2.1345999999999998</v>
      </c>
    </row>
    <row r="71" spans="1:20" ht="12.75" customHeight="1" x14ac:dyDescent="0.25">
      <c r="A71" s="55" t="s">
        <v>173</v>
      </c>
      <c r="B71" s="41" t="s">
        <v>173</v>
      </c>
      <c r="C71" s="42">
        <v>1.7215</v>
      </c>
      <c r="D71" s="42">
        <v>1.63</v>
      </c>
      <c r="E71" s="42">
        <v>1.6254999999999999</v>
      </c>
      <c r="F71" s="42">
        <v>1.7125999999999999</v>
      </c>
      <c r="G71" s="42">
        <v>1.7107000000000001</v>
      </c>
      <c r="H71" s="42">
        <v>1.4403999999999999</v>
      </c>
      <c r="I71" s="42">
        <v>1.4518</v>
      </c>
      <c r="J71" s="42">
        <v>1.3875</v>
      </c>
      <c r="K71" s="42">
        <v>1.3505</v>
      </c>
      <c r="L71" s="42">
        <v>1.3714</v>
      </c>
      <c r="M71" s="42">
        <v>1.2948999999999999</v>
      </c>
      <c r="N71" s="42">
        <v>1.4113</v>
      </c>
      <c r="O71" s="42">
        <v>1.4356</v>
      </c>
      <c r="P71" s="42">
        <v>1.403</v>
      </c>
      <c r="Q71" s="42">
        <v>1.4431</v>
      </c>
      <c r="R71" s="42">
        <v>1.4722</v>
      </c>
      <c r="S71" s="42">
        <v>1.6919999999999999</v>
      </c>
      <c r="T71" s="42">
        <v>1.5383</v>
      </c>
    </row>
    <row r="72" spans="1:20" ht="12.75" customHeight="1" x14ac:dyDescent="0.25">
      <c r="A72" s="55" t="s">
        <v>92</v>
      </c>
      <c r="B72" s="41" t="s">
        <v>92</v>
      </c>
      <c r="C72" s="42">
        <v>0.18659999999999999</v>
      </c>
      <c r="D72" s="42">
        <v>0.17319999999999999</v>
      </c>
      <c r="E72" s="42">
        <v>0.13819999999999999</v>
      </c>
      <c r="F72" s="42">
        <v>0.1348</v>
      </c>
      <c r="G72" s="42">
        <v>0.14610000000000001</v>
      </c>
      <c r="H72" s="42">
        <v>0.15659999999999999</v>
      </c>
      <c r="I72" s="42">
        <v>0.15959999999999999</v>
      </c>
      <c r="J72" s="42">
        <v>0.16239999999999999</v>
      </c>
      <c r="K72" s="42">
        <v>0.16489999999999999</v>
      </c>
      <c r="L72" s="42">
        <v>0.1736</v>
      </c>
      <c r="M72" s="42">
        <v>0.1754</v>
      </c>
      <c r="N72" s="42">
        <v>0.18310000000000001</v>
      </c>
      <c r="O72" s="42">
        <v>0.1963</v>
      </c>
      <c r="P72" s="42">
        <v>0.1855</v>
      </c>
      <c r="Q72" s="42">
        <v>0.18640000000000001</v>
      </c>
      <c r="R72" s="42">
        <v>0.1817</v>
      </c>
      <c r="S72" s="42">
        <v>0.1933</v>
      </c>
      <c r="T72" s="42">
        <v>0.22520000000000001</v>
      </c>
    </row>
    <row r="73" spans="1:20" ht="12.75" customHeight="1" x14ac:dyDescent="0.25">
      <c r="A73" s="55" t="s">
        <v>93</v>
      </c>
      <c r="B73" s="58" t="s">
        <v>93</v>
      </c>
      <c r="C73" s="40">
        <v>0.4985</v>
      </c>
      <c r="D73" s="40">
        <v>0.57550000000000001</v>
      </c>
      <c r="E73" s="40">
        <v>0.61339999999999995</v>
      </c>
      <c r="F73" s="40">
        <v>0.81410000000000005</v>
      </c>
      <c r="G73" s="40">
        <v>0.26250000000000001</v>
      </c>
      <c r="H73" s="40">
        <v>0.26979999999999998</v>
      </c>
      <c r="I73" s="40">
        <v>0.33550000000000002</v>
      </c>
      <c r="J73" s="40">
        <v>0.23910000000000001</v>
      </c>
      <c r="K73" s="40">
        <v>0.17530000000000001</v>
      </c>
      <c r="L73" s="40">
        <v>0.27260000000000001</v>
      </c>
      <c r="M73" s="40">
        <v>0.27539999999999998</v>
      </c>
      <c r="N73" s="40">
        <v>0.3498</v>
      </c>
      <c r="O73" s="40">
        <v>0.30669999999999997</v>
      </c>
      <c r="P73" s="40">
        <v>0.32290000000000002</v>
      </c>
      <c r="Q73" s="40">
        <v>0.3377</v>
      </c>
      <c r="R73" s="40">
        <v>0.42680000000000001</v>
      </c>
      <c r="S73" s="40">
        <v>0.46820000000000001</v>
      </c>
      <c r="T73" s="40">
        <v>0.53200000000000003</v>
      </c>
    </row>
    <row r="74" spans="1:20" ht="12.75" customHeight="1" x14ac:dyDescent="0.25">
      <c r="A74" s="55" t="s">
        <v>44</v>
      </c>
      <c r="B74" s="58" t="s">
        <v>44</v>
      </c>
      <c r="C74" s="40">
        <v>0.96009999999999995</v>
      </c>
      <c r="D74" s="40">
        <v>1.399</v>
      </c>
      <c r="E74" s="40">
        <v>1.3314999999999999</v>
      </c>
      <c r="F74" s="40">
        <v>1.3633</v>
      </c>
      <c r="G74" s="40">
        <v>1.4177</v>
      </c>
      <c r="H74" s="40">
        <v>1.4375</v>
      </c>
      <c r="I74" s="40">
        <v>1.3932</v>
      </c>
      <c r="J74" s="40">
        <v>1.4354</v>
      </c>
      <c r="K74" s="40">
        <v>1.5450999999999999</v>
      </c>
      <c r="L74" s="40">
        <v>1.5886</v>
      </c>
      <c r="M74" s="40">
        <v>1.6321000000000001</v>
      </c>
      <c r="N74" s="40">
        <v>1.5898000000000001</v>
      </c>
      <c r="O74" s="40">
        <v>1.6162000000000001</v>
      </c>
      <c r="P74" s="40">
        <v>1.8199000000000001</v>
      </c>
      <c r="Q74" s="40">
        <v>1.8372999999999999</v>
      </c>
      <c r="R74" s="40">
        <v>1.6519999999999999</v>
      </c>
      <c r="S74" s="40">
        <v>1.6208</v>
      </c>
      <c r="T74" s="40">
        <v>1.6556</v>
      </c>
    </row>
    <row r="75" spans="1:20" ht="12.75" customHeight="1" x14ac:dyDescent="0.25">
      <c r="A75" s="55" t="s">
        <v>198</v>
      </c>
      <c r="B75" s="58" t="s">
        <v>198</v>
      </c>
      <c r="C75" s="40">
        <v>0.47849999999999998</v>
      </c>
      <c r="D75" s="40">
        <v>0.50170000000000003</v>
      </c>
      <c r="E75" s="40">
        <v>0.5726</v>
      </c>
      <c r="F75" s="40">
        <v>0.54339999999999999</v>
      </c>
      <c r="G75" s="40">
        <v>0.44779999999999998</v>
      </c>
      <c r="H75" s="40">
        <v>0.39660000000000001</v>
      </c>
      <c r="I75" s="40">
        <v>0.42099999999999999</v>
      </c>
      <c r="J75" s="40">
        <v>0.47049999999999997</v>
      </c>
      <c r="K75" s="40">
        <v>0.437</v>
      </c>
      <c r="L75" s="40">
        <v>0.32290000000000002</v>
      </c>
      <c r="M75" s="40">
        <v>0.44700000000000001</v>
      </c>
      <c r="N75" s="40">
        <v>0.44990000000000002</v>
      </c>
      <c r="O75" s="40">
        <v>0.39610000000000001</v>
      </c>
      <c r="P75" s="40">
        <v>0.38350000000000001</v>
      </c>
      <c r="Q75" s="40">
        <v>0.37630000000000002</v>
      </c>
      <c r="R75" s="40">
        <v>0.31480000000000002</v>
      </c>
      <c r="S75" s="40">
        <v>0.31009999999999999</v>
      </c>
      <c r="T75" s="40">
        <v>0.33250000000000002</v>
      </c>
    </row>
    <row r="76" spans="1:20" ht="12.75" customHeight="1" x14ac:dyDescent="0.25">
      <c r="A76" s="55" t="s">
        <v>4</v>
      </c>
      <c r="B76" s="58" t="s">
        <v>4</v>
      </c>
      <c r="C76" s="40">
        <v>4.9000000000000004</v>
      </c>
      <c r="D76" s="40">
        <v>3.7</v>
      </c>
      <c r="E76" s="40">
        <v>3.8</v>
      </c>
      <c r="F76" s="40">
        <v>4.0999999999999996</v>
      </c>
      <c r="G76" s="40">
        <v>4.3</v>
      </c>
      <c r="H76" s="40">
        <v>4.5999999999999996</v>
      </c>
      <c r="I76" s="40">
        <v>4.5</v>
      </c>
      <c r="J76" s="40">
        <v>4.7</v>
      </c>
      <c r="K76" s="40">
        <v>5</v>
      </c>
      <c r="L76" s="40">
        <v>5.3</v>
      </c>
      <c r="M76" s="40">
        <v>5.3</v>
      </c>
      <c r="N76" s="40">
        <v>5.4</v>
      </c>
      <c r="O76" s="40">
        <v>5.4</v>
      </c>
      <c r="P76" s="40">
        <v>5.7</v>
      </c>
      <c r="Q76" s="40">
        <v>5.5</v>
      </c>
      <c r="R76" s="40">
        <v>5.0999999999999996</v>
      </c>
      <c r="S76" s="40">
        <v>4.9000000000000004</v>
      </c>
      <c r="T76" s="40">
        <v>4.8</v>
      </c>
    </row>
    <row r="77" spans="1:20" ht="12.75" customHeight="1" x14ac:dyDescent="0.25">
      <c r="A77" s="55" t="s">
        <v>5</v>
      </c>
      <c r="B77" s="58" t="s">
        <v>5</v>
      </c>
      <c r="C77" s="40">
        <v>3.1596000000000002</v>
      </c>
      <c r="D77" s="40">
        <v>2.3517000000000001</v>
      </c>
      <c r="E77" s="40">
        <v>2.4584999999999999</v>
      </c>
      <c r="F77" s="40">
        <v>2.2359</v>
      </c>
      <c r="G77" s="40">
        <v>2.2143000000000002</v>
      </c>
      <c r="H77" s="40">
        <v>2.2818000000000001</v>
      </c>
      <c r="I77" s="40">
        <v>2.3416999999999999</v>
      </c>
      <c r="J77" s="40">
        <v>2.2774999999999999</v>
      </c>
      <c r="K77" s="40">
        <v>2.327</v>
      </c>
      <c r="L77" s="40">
        <v>2.2662</v>
      </c>
      <c r="M77" s="40">
        <v>2.2181000000000002</v>
      </c>
      <c r="N77" s="40">
        <v>2.3031000000000001</v>
      </c>
      <c r="O77" s="40">
        <v>2.4251999999999998</v>
      </c>
      <c r="P77" s="40">
        <v>2.3708999999999998</v>
      </c>
      <c r="Q77" s="40">
        <v>2.6949999999999998</v>
      </c>
      <c r="R77" s="40">
        <v>2.6484000000000001</v>
      </c>
      <c r="S77" s="40">
        <v>3.4001999999999999</v>
      </c>
      <c r="T77" s="40">
        <v>3.1857000000000002</v>
      </c>
    </row>
    <row r="78" spans="1:20" ht="12.75" customHeight="1" x14ac:dyDescent="0.25">
      <c r="A78" s="55" t="s">
        <v>149</v>
      </c>
      <c r="B78" s="41" t="s">
        <v>149</v>
      </c>
      <c r="C78" s="42">
        <v>6</v>
      </c>
      <c r="D78" s="42">
        <v>6.8</v>
      </c>
      <c r="E78" s="42">
        <v>7</v>
      </c>
      <c r="F78" s="42">
        <v>7</v>
      </c>
      <c r="G78" s="42">
        <v>7.2</v>
      </c>
      <c r="H78" s="42">
        <v>7.3</v>
      </c>
      <c r="I78" s="42">
        <v>7.5</v>
      </c>
      <c r="J78" s="42">
        <v>7.2</v>
      </c>
      <c r="K78" s="42">
        <v>7.2</v>
      </c>
      <c r="L78" s="42">
        <v>7.5</v>
      </c>
      <c r="M78" s="42">
        <v>7.6</v>
      </c>
      <c r="N78" s="42">
        <v>7.6</v>
      </c>
      <c r="O78" s="42">
        <v>7.7</v>
      </c>
      <c r="P78" s="42">
        <v>7.8</v>
      </c>
      <c r="Q78" s="42">
        <v>7.9</v>
      </c>
      <c r="R78" s="42">
        <v>7.5</v>
      </c>
      <c r="S78" s="42">
        <v>7.1</v>
      </c>
      <c r="T78" s="42">
        <v>6.8</v>
      </c>
    </row>
    <row r="79" spans="1:20" ht="12.75" customHeight="1" x14ac:dyDescent="0.25">
      <c r="A79" s="55" t="s">
        <v>45</v>
      </c>
      <c r="B79" s="41" t="s">
        <v>45</v>
      </c>
      <c r="C79" s="42">
        <v>15.9</v>
      </c>
      <c r="D79" s="42">
        <v>12.5</v>
      </c>
      <c r="E79" s="42">
        <v>12.9</v>
      </c>
      <c r="F79" s="42">
        <v>12.6</v>
      </c>
      <c r="G79" s="42">
        <v>12</v>
      </c>
      <c r="H79" s="42">
        <v>11.3</v>
      </c>
      <c r="I79" s="42">
        <v>12.3</v>
      </c>
      <c r="J79" s="42">
        <v>12.3</v>
      </c>
      <c r="K79" s="42">
        <v>12.1</v>
      </c>
      <c r="L79" s="42">
        <v>12.4</v>
      </c>
      <c r="M79" s="42">
        <v>12.5</v>
      </c>
      <c r="N79" s="42">
        <v>12.3</v>
      </c>
      <c r="O79" s="42">
        <v>12.4</v>
      </c>
      <c r="P79" s="42">
        <v>12.3</v>
      </c>
      <c r="Q79" s="42">
        <v>11.7</v>
      </c>
      <c r="R79" s="42">
        <v>10.9</v>
      </c>
      <c r="S79" s="42">
        <v>11.1</v>
      </c>
      <c r="T79" s="42">
        <v>10.8</v>
      </c>
    </row>
    <row r="80" spans="1:20" ht="13.5" customHeight="1" x14ac:dyDescent="0.25">
      <c r="A80" s="55" t="s">
        <v>182</v>
      </c>
      <c r="B80" s="41" t="s">
        <v>182</v>
      </c>
      <c r="C80" s="42">
        <v>0.1166</v>
      </c>
      <c r="D80" s="42">
        <v>7.0599999999999996E-2</v>
      </c>
      <c r="E80" s="42">
        <v>7.5300000000000006E-2</v>
      </c>
      <c r="F80" s="42">
        <v>6.6400000000000001E-2</v>
      </c>
      <c r="G80" s="42">
        <v>5.6399999999999999E-2</v>
      </c>
      <c r="H80" s="42">
        <v>4.9000000000000002E-2</v>
      </c>
      <c r="I80" s="42">
        <v>3.5099999999999999E-2</v>
      </c>
      <c r="J80" s="42">
        <v>3.4599999999999999E-2</v>
      </c>
      <c r="K80" s="42">
        <v>3.5999999999999997E-2</v>
      </c>
      <c r="L80" s="42">
        <v>3.6499999999999998E-2</v>
      </c>
      <c r="M80" s="42">
        <v>4.07E-2</v>
      </c>
      <c r="N80" s="42">
        <v>4.5999999999999999E-2</v>
      </c>
      <c r="O80" s="42">
        <v>4.7500000000000001E-2</v>
      </c>
      <c r="P80" s="42">
        <v>4.9500000000000002E-2</v>
      </c>
      <c r="Q80" s="42">
        <v>5.0900000000000001E-2</v>
      </c>
      <c r="R80" s="42">
        <v>4.8099999999999997E-2</v>
      </c>
      <c r="S80" s="42">
        <v>5.2299999999999999E-2</v>
      </c>
      <c r="T80" s="42">
        <v>5.3600000000000002E-2</v>
      </c>
    </row>
    <row r="81" spans="1:20" ht="12.75" customHeight="1" x14ac:dyDescent="0.25">
      <c r="A81" s="55" t="s">
        <v>174</v>
      </c>
      <c r="B81" s="41" t="s">
        <v>174</v>
      </c>
      <c r="C81" s="42">
        <v>10.3</v>
      </c>
      <c r="D81" s="42">
        <v>11.6</v>
      </c>
      <c r="E81" s="42">
        <v>14.1</v>
      </c>
      <c r="F81" s="42">
        <v>12.3</v>
      </c>
      <c r="G81" s="42">
        <v>11.5</v>
      </c>
      <c r="H81" s="42">
        <v>11</v>
      </c>
      <c r="I81" s="42">
        <v>10.199999999999999</v>
      </c>
      <c r="J81" s="42">
        <v>10.5</v>
      </c>
      <c r="K81" s="42">
        <v>10.3</v>
      </c>
      <c r="L81" s="42">
        <v>11.3</v>
      </c>
      <c r="M81" s="42">
        <v>10.199999999999999</v>
      </c>
      <c r="N81" s="42">
        <v>9.5</v>
      </c>
      <c r="O81" s="42">
        <v>10.9</v>
      </c>
      <c r="P81" s="42">
        <v>10</v>
      </c>
      <c r="Q81" s="42">
        <v>9.3000000000000007</v>
      </c>
      <c r="R81" s="42">
        <v>8.9</v>
      </c>
      <c r="S81" s="42">
        <v>8.9</v>
      </c>
      <c r="T81" s="42">
        <v>8</v>
      </c>
    </row>
    <row r="82" spans="1:20" ht="12.75" customHeight="1" x14ac:dyDescent="0.25">
      <c r="A82" s="55" t="s">
        <v>94</v>
      </c>
      <c r="B82" s="41" t="s">
        <v>94</v>
      </c>
      <c r="C82" s="42">
        <v>0.64029999999999998</v>
      </c>
      <c r="D82" s="42">
        <v>0.60199999999999998</v>
      </c>
      <c r="E82" s="42">
        <v>0.60219999999999996</v>
      </c>
      <c r="F82" s="42">
        <v>0.53310000000000002</v>
      </c>
      <c r="G82" s="42">
        <v>0.56059999999999999</v>
      </c>
      <c r="H82" s="42">
        <v>0.59260000000000002</v>
      </c>
      <c r="I82" s="42">
        <v>0.50219999999999998</v>
      </c>
      <c r="J82" s="42">
        <v>0.44479999999999997</v>
      </c>
      <c r="K82" s="42">
        <v>0.54679999999999995</v>
      </c>
      <c r="L82" s="42">
        <v>0.56820000000000004</v>
      </c>
      <c r="M82" s="42">
        <v>0.5363</v>
      </c>
      <c r="N82" s="42">
        <v>0.54300000000000004</v>
      </c>
      <c r="O82" s="42">
        <v>0.53080000000000005</v>
      </c>
      <c r="P82" s="42">
        <v>0.57850000000000001</v>
      </c>
      <c r="Q82" s="42">
        <v>0.61560000000000004</v>
      </c>
      <c r="R82" s="42">
        <v>0.56220000000000003</v>
      </c>
      <c r="S82" s="42">
        <v>0.61990000000000001</v>
      </c>
      <c r="T82" s="42">
        <v>0.55869999999999997</v>
      </c>
    </row>
    <row r="83" spans="1:20" ht="12.75" customHeight="1" x14ac:dyDescent="0.25">
      <c r="A83" s="55" t="s">
        <v>6</v>
      </c>
      <c r="B83" s="58" t="s">
        <v>6</v>
      </c>
      <c r="C83" s="40">
        <v>1.2739</v>
      </c>
      <c r="D83" s="40">
        <v>1.9912000000000001</v>
      </c>
      <c r="E83" s="40">
        <v>2.1341999999999999</v>
      </c>
      <c r="F83" s="40">
        <v>2.1802999999999999</v>
      </c>
      <c r="G83" s="40">
        <v>2.1920999999999999</v>
      </c>
      <c r="H83" s="40">
        <v>2.1766999999999999</v>
      </c>
      <c r="I83" s="40">
        <v>2.2844000000000002</v>
      </c>
      <c r="J83" s="40">
        <v>2.2521</v>
      </c>
      <c r="K83" s="40">
        <v>2.3873000000000002</v>
      </c>
      <c r="L83" s="40">
        <v>2.3717000000000001</v>
      </c>
      <c r="M83" s="40">
        <v>1.9884999999999999</v>
      </c>
      <c r="N83" s="40">
        <v>1.9948999999999999</v>
      </c>
      <c r="O83" s="40">
        <v>2.0792999999999999</v>
      </c>
      <c r="P83" s="40">
        <v>2.2155</v>
      </c>
      <c r="Q83" s="40">
        <v>2.1964000000000001</v>
      </c>
      <c r="R83" s="40">
        <v>2.0787</v>
      </c>
      <c r="S83" s="40">
        <v>2.1328</v>
      </c>
      <c r="T83" s="40">
        <v>2.157</v>
      </c>
    </row>
    <row r="84" spans="1:20" ht="12.75" customHeight="1" x14ac:dyDescent="0.25">
      <c r="A84" s="55" t="s">
        <v>95</v>
      </c>
      <c r="B84" s="58" t="s">
        <v>95</v>
      </c>
      <c r="C84" s="40">
        <v>1.663</v>
      </c>
      <c r="D84" s="40">
        <v>2.016</v>
      </c>
      <c r="E84" s="40">
        <v>2.0672000000000001</v>
      </c>
      <c r="F84" s="40">
        <v>1.5488999999999999</v>
      </c>
      <c r="G84" s="40">
        <v>1.8459000000000001</v>
      </c>
      <c r="H84" s="40">
        <v>1.7313000000000001</v>
      </c>
      <c r="I84" s="40">
        <v>1.671</v>
      </c>
      <c r="J84" s="40">
        <v>1.8345</v>
      </c>
      <c r="K84" s="40">
        <v>1.8948</v>
      </c>
      <c r="L84" s="40">
        <v>1.9973000000000001</v>
      </c>
      <c r="M84" s="40">
        <v>2.1181999999999999</v>
      </c>
      <c r="N84" s="40">
        <v>2.1707999999999998</v>
      </c>
      <c r="O84" s="40">
        <v>2.0579000000000001</v>
      </c>
      <c r="P84" s="40">
        <v>2.1943000000000001</v>
      </c>
      <c r="Q84" s="40">
        <v>2.0552999999999999</v>
      </c>
      <c r="R84" s="40">
        <v>2.3449</v>
      </c>
      <c r="S84" s="40">
        <v>2.2831999999999999</v>
      </c>
      <c r="T84" s="40">
        <v>2.3433000000000002</v>
      </c>
    </row>
    <row r="85" spans="1:20" ht="12.75" customHeight="1" x14ac:dyDescent="0.25">
      <c r="A85" s="55" t="s">
        <v>129</v>
      </c>
      <c r="B85" s="58" t="s">
        <v>129</v>
      </c>
      <c r="C85" s="40">
        <v>1.3480000000000001</v>
      </c>
      <c r="D85" s="40">
        <v>1.5649</v>
      </c>
      <c r="E85" s="40">
        <v>1.6424000000000001</v>
      </c>
      <c r="F85" s="40">
        <v>1.7149000000000001</v>
      </c>
      <c r="G85" s="40">
        <v>1.9075</v>
      </c>
      <c r="H85" s="40">
        <v>1.9261999999999999</v>
      </c>
      <c r="I85" s="40">
        <v>2.1368999999999998</v>
      </c>
      <c r="J85" s="40">
        <v>1.8667</v>
      </c>
      <c r="K85" s="40">
        <v>1.8622000000000001</v>
      </c>
      <c r="L85" s="40">
        <v>2.1309999999999998</v>
      </c>
      <c r="M85" s="40">
        <v>2.1377999999999999</v>
      </c>
      <c r="N85" s="40">
        <v>2.3294999999999999</v>
      </c>
      <c r="O85" s="40">
        <v>2.4470999999999998</v>
      </c>
      <c r="P85" s="40">
        <v>2.6046999999999998</v>
      </c>
      <c r="Q85" s="40">
        <v>2.6069</v>
      </c>
      <c r="R85" s="40">
        <v>2.5798999999999999</v>
      </c>
      <c r="S85" s="40">
        <v>2.6215000000000002</v>
      </c>
      <c r="T85" s="40">
        <v>2.7810000000000001</v>
      </c>
    </row>
    <row r="86" spans="1:20" ht="12.75" customHeight="1" x14ac:dyDescent="0.25">
      <c r="A86" s="55" t="s">
        <v>96</v>
      </c>
      <c r="B86" s="58" t="s">
        <v>96</v>
      </c>
      <c r="C86" s="40">
        <v>0.4899</v>
      </c>
      <c r="D86" s="40">
        <v>0.91869999999999996</v>
      </c>
      <c r="E86" s="40">
        <v>0.84309999999999996</v>
      </c>
      <c r="F86" s="40">
        <v>0.9839</v>
      </c>
      <c r="G86" s="40">
        <v>0.98599999999999999</v>
      </c>
      <c r="H86" s="40">
        <v>0.96120000000000005</v>
      </c>
      <c r="I86" s="40">
        <v>0.9637</v>
      </c>
      <c r="J86" s="40">
        <v>0.99370000000000003</v>
      </c>
      <c r="K86" s="40">
        <v>1.0052000000000001</v>
      </c>
      <c r="L86" s="40">
        <v>1.0868</v>
      </c>
      <c r="M86" s="40">
        <v>1.0522</v>
      </c>
      <c r="N86" s="40">
        <v>1.0628</v>
      </c>
      <c r="O86" s="40">
        <v>1.123</v>
      </c>
      <c r="P86" s="40">
        <v>1.1396999999999999</v>
      </c>
      <c r="Q86" s="40">
        <v>1.0640000000000001</v>
      </c>
      <c r="R86" s="40">
        <v>1.042</v>
      </c>
      <c r="S86" s="40">
        <v>1.0143</v>
      </c>
      <c r="T86" s="40">
        <v>1.0685</v>
      </c>
    </row>
    <row r="87" spans="1:20" ht="12.75" customHeight="1" x14ac:dyDescent="0.25">
      <c r="A87" s="55" t="s">
        <v>175</v>
      </c>
      <c r="B87" s="58" t="s">
        <v>175</v>
      </c>
      <c r="C87" s="40">
        <v>0.32369999999999999</v>
      </c>
      <c r="D87" s="40">
        <v>0.29880000000000001</v>
      </c>
      <c r="E87" s="40">
        <v>0.2571</v>
      </c>
      <c r="F87" s="40">
        <v>0.62250000000000005</v>
      </c>
      <c r="G87" s="40">
        <v>0.34670000000000001</v>
      </c>
      <c r="H87" s="40">
        <v>0.94199999999999995</v>
      </c>
      <c r="I87" s="40">
        <v>0.87749999999999995</v>
      </c>
      <c r="J87" s="40">
        <v>5.7893999999999997</v>
      </c>
      <c r="K87" s="40">
        <v>9.0312000000000001</v>
      </c>
      <c r="L87" s="40">
        <v>10.584</v>
      </c>
      <c r="M87" s="40">
        <v>8.9048999999999996</v>
      </c>
      <c r="N87" s="40">
        <v>7.806</v>
      </c>
      <c r="O87" s="40">
        <v>7.6464999999999996</v>
      </c>
      <c r="P87" s="40">
        <v>7.4988999999999999</v>
      </c>
      <c r="Q87" s="40">
        <v>6.8433000000000002</v>
      </c>
      <c r="R87" s="40">
        <v>6.8262999999999998</v>
      </c>
      <c r="S87" s="40">
        <v>6.7211999999999996</v>
      </c>
      <c r="T87" s="40">
        <v>9.3416999999999994</v>
      </c>
    </row>
    <row r="88" spans="1:20" ht="12.75" customHeight="1" x14ac:dyDescent="0.25">
      <c r="A88" s="55" t="s">
        <v>97</v>
      </c>
      <c r="B88" s="41" t="s">
        <v>97</v>
      </c>
      <c r="C88" s="42" t="s">
        <v>166</v>
      </c>
      <c r="D88" s="42">
        <v>8.6099999999999996E-2</v>
      </c>
      <c r="E88" s="42">
        <v>9.8199999999999996E-2</v>
      </c>
      <c r="F88" s="42">
        <v>0.14829999999999999</v>
      </c>
      <c r="G88" s="42">
        <v>0.16089999999999999</v>
      </c>
      <c r="H88" s="42">
        <v>0.1633</v>
      </c>
      <c r="I88" s="42">
        <v>0.1545</v>
      </c>
      <c r="J88" s="42">
        <v>0.15379999999999999</v>
      </c>
      <c r="K88" s="42">
        <v>0.14130000000000001</v>
      </c>
      <c r="L88" s="42">
        <v>0.1623</v>
      </c>
      <c r="M88" s="42">
        <v>0.1651</v>
      </c>
      <c r="N88" s="42">
        <v>0.15790000000000001</v>
      </c>
      <c r="O88" s="42">
        <v>0.1114</v>
      </c>
      <c r="P88" s="42">
        <v>0.11119999999999999</v>
      </c>
      <c r="Q88" s="42">
        <v>7.6999999999999999E-2</v>
      </c>
      <c r="R88" s="42">
        <v>9.2399999999999996E-2</v>
      </c>
      <c r="S88" s="42">
        <v>8.9399999999999993E-2</v>
      </c>
      <c r="T88" s="42">
        <v>8.7800000000000003E-2</v>
      </c>
    </row>
    <row r="89" spans="1:20" ht="12.75" customHeight="1" x14ac:dyDescent="0.25">
      <c r="A89" s="55" t="s">
        <v>46</v>
      </c>
      <c r="B89" s="41" t="s">
        <v>46</v>
      </c>
      <c r="C89" s="42">
        <v>23.4</v>
      </c>
      <c r="D89" s="42">
        <v>12.6</v>
      </c>
      <c r="E89" s="42">
        <v>13.2</v>
      </c>
      <c r="F89" s="42">
        <v>13.1</v>
      </c>
      <c r="G89" s="42">
        <v>12</v>
      </c>
      <c r="H89" s="42">
        <v>11.3</v>
      </c>
      <c r="I89" s="42">
        <v>11.1</v>
      </c>
      <c r="J89" s="42">
        <v>11.4</v>
      </c>
      <c r="K89" s="42">
        <v>11.1</v>
      </c>
      <c r="L89" s="42">
        <v>12.6</v>
      </c>
      <c r="M89" s="42">
        <v>12.8</v>
      </c>
      <c r="N89" s="42">
        <v>12.4</v>
      </c>
      <c r="O89" s="42">
        <v>12</v>
      </c>
      <c r="P89" s="42">
        <v>14.4</v>
      </c>
      <c r="Q89" s="42">
        <v>13.3</v>
      </c>
      <c r="R89" s="42">
        <v>10.9</v>
      </c>
      <c r="S89" s="42">
        <v>13.7</v>
      </c>
      <c r="T89" s="42">
        <v>14.2</v>
      </c>
    </row>
    <row r="90" spans="1:20" ht="12.75" customHeight="1" x14ac:dyDescent="0.25">
      <c r="A90" s="55" t="s">
        <v>7</v>
      </c>
      <c r="B90" s="41" t="s">
        <v>7</v>
      </c>
      <c r="C90" s="42">
        <v>6.2799999999999995E-2</v>
      </c>
      <c r="D90" s="42">
        <v>3.7600000000000001E-2</v>
      </c>
      <c r="E90" s="42">
        <v>6.3700000000000007E-2</v>
      </c>
      <c r="F90" s="42">
        <v>7.0499999999999993E-2</v>
      </c>
      <c r="G90" s="42">
        <v>8.0600000000000005E-2</v>
      </c>
      <c r="H90" s="42">
        <v>7.8899999999999998E-2</v>
      </c>
      <c r="I90" s="42">
        <v>8.8099999999999998E-2</v>
      </c>
      <c r="J90" s="42">
        <v>6.3399999999999998E-2</v>
      </c>
      <c r="K90" s="42">
        <v>6.4100000000000004E-2</v>
      </c>
      <c r="L90" s="42">
        <v>6.8699999999999997E-2</v>
      </c>
      <c r="M90" s="42">
        <v>7.0800000000000002E-2</v>
      </c>
      <c r="N90" s="42">
        <v>6.6299999999999998E-2</v>
      </c>
      <c r="O90" s="42">
        <v>6.9199999999999998E-2</v>
      </c>
      <c r="P90" s="42">
        <v>7.3499999999999996E-2</v>
      </c>
      <c r="Q90" s="42">
        <v>7.7100000000000002E-2</v>
      </c>
      <c r="R90" s="42">
        <v>7.7299999999999994E-2</v>
      </c>
      <c r="S90" s="42">
        <v>7.5999999999999998E-2</v>
      </c>
      <c r="T90" s="42">
        <v>8.4400000000000003E-2</v>
      </c>
    </row>
    <row r="91" spans="1:20" ht="12.75" customHeight="1" x14ac:dyDescent="0.25">
      <c r="A91" s="55" t="s">
        <v>98</v>
      </c>
      <c r="B91" s="41" t="s">
        <v>98</v>
      </c>
      <c r="C91" s="42">
        <v>1.1227</v>
      </c>
      <c r="D91" s="42">
        <v>1.1205000000000001</v>
      </c>
      <c r="E91" s="42">
        <v>1.1403000000000001</v>
      </c>
      <c r="F91" s="42">
        <v>0.9294</v>
      </c>
      <c r="G91" s="42">
        <v>0.87939999999999996</v>
      </c>
      <c r="H91" s="42">
        <v>0.99529999999999996</v>
      </c>
      <c r="I91" s="42">
        <v>1.0662</v>
      </c>
      <c r="J91" s="42">
        <v>1.3683000000000001</v>
      </c>
      <c r="K91" s="42">
        <v>1.0243</v>
      </c>
      <c r="L91" s="42">
        <v>1.0545</v>
      </c>
      <c r="M91" s="42">
        <v>1.3835</v>
      </c>
      <c r="N91" s="42">
        <v>1.6585000000000001</v>
      </c>
      <c r="O91" s="42">
        <v>1.6429</v>
      </c>
      <c r="P91" s="42">
        <v>1.4398</v>
      </c>
      <c r="Q91" s="42">
        <v>1.2776000000000001</v>
      </c>
      <c r="R91" s="42">
        <v>0.99370000000000003</v>
      </c>
      <c r="S91" s="42">
        <v>1.5042</v>
      </c>
      <c r="T91" s="42">
        <v>1.4238</v>
      </c>
    </row>
    <row r="92" spans="1:20" ht="12.75" customHeight="1" x14ac:dyDescent="0.25">
      <c r="A92" s="55" t="s">
        <v>8</v>
      </c>
      <c r="B92" s="41" t="s">
        <v>8</v>
      </c>
      <c r="C92" s="42">
        <v>11.4</v>
      </c>
      <c r="D92" s="42">
        <v>11.3</v>
      </c>
      <c r="E92" s="42">
        <v>12.4</v>
      </c>
      <c r="F92" s="42">
        <v>12.1</v>
      </c>
      <c r="G92" s="42">
        <v>11.5</v>
      </c>
      <c r="H92" s="42">
        <v>11.4</v>
      </c>
      <c r="I92" s="42">
        <v>11</v>
      </c>
      <c r="J92" s="42">
        <v>12</v>
      </c>
      <c r="K92" s="42">
        <v>12.4</v>
      </c>
      <c r="L92" s="42">
        <v>13.9</v>
      </c>
      <c r="M92" s="42">
        <v>13.1</v>
      </c>
      <c r="N92" s="42">
        <v>10.8</v>
      </c>
      <c r="O92" s="42">
        <v>12.9</v>
      </c>
      <c r="P92" s="42">
        <v>12.5</v>
      </c>
      <c r="Q92" s="42">
        <v>10.9</v>
      </c>
      <c r="R92" s="42">
        <v>10.3</v>
      </c>
      <c r="S92" s="42">
        <v>11.8</v>
      </c>
      <c r="T92" s="42">
        <v>10.5</v>
      </c>
    </row>
    <row r="93" spans="1:20" ht="12.75" customHeight="1" x14ac:dyDescent="0.25">
      <c r="A93" s="55" t="s">
        <v>9</v>
      </c>
      <c r="B93" s="58" t="s">
        <v>9</v>
      </c>
      <c r="C93" s="40">
        <v>6.8</v>
      </c>
      <c r="D93" s="40">
        <v>6.6</v>
      </c>
      <c r="E93" s="40">
        <v>6.8</v>
      </c>
      <c r="F93" s="40">
        <v>6.7</v>
      </c>
      <c r="G93" s="40">
        <v>7</v>
      </c>
      <c r="H93" s="40">
        <v>6.8</v>
      </c>
      <c r="I93" s="40">
        <v>6.7</v>
      </c>
      <c r="J93" s="40">
        <v>6.7</v>
      </c>
      <c r="K93" s="40">
        <v>6.6</v>
      </c>
      <c r="L93" s="40">
        <v>6.7</v>
      </c>
      <c r="M93" s="40">
        <v>6.7</v>
      </c>
      <c r="N93" s="40">
        <v>6.7</v>
      </c>
      <c r="O93" s="40">
        <v>6.5</v>
      </c>
      <c r="P93" s="40">
        <v>6.3</v>
      </c>
      <c r="Q93" s="40">
        <v>6.1</v>
      </c>
      <c r="R93" s="40">
        <v>5.8</v>
      </c>
      <c r="S93" s="40">
        <v>5.9</v>
      </c>
      <c r="T93" s="40">
        <v>5.5</v>
      </c>
    </row>
    <row r="94" spans="1:20" ht="12.75" customHeight="1" x14ac:dyDescent="0.25">
      <c r="A94" s="55" t="s">
        <v>150</v>
      </c>
      <c r="B94" s="58" t="s">
        <v>150</v>
      </c>
      <c r="C94" s="40">
        <v>6.9555999999999996</v>
      </c>
      <c r="D94" s="40">
        <v>6.5462999999999996</v>
      </c>
      <c r="E94" s="40">
        <v>6.3137999999999996</v>
      </c>
      <c r="F94" s="40">
        <v>6.0632000000000001</v>
      </c>
      <c r="G94" s="40">
        <v>5.4801000000000002</v>
      </c>
      <c r="H94" s="40">
        <v>4.2256999999999998</v>
      </c>
      <c r="I94" s="40">
        <v>3.4670999999999998</v>
      </c>
      <c r="J94" s="40">
        <v>3.6692</v>
      </c>
      <c r="K94" s="40">
        <v>3.1267999999999998</v>
      </c>
      <c r="L94" s="40">
        <v>3.9165999999999999</v>
      </c>
      <c r="M94" s="40">
        <v>3.5749</v>
      </c>
      <c r="N94" s="40">
        <v>3.2675000000000001</v>
      </c>
      <c r="O94" s="40">
        <v>2.7614999999999998</v>
      </c>
      <c r="P94" s="40">
        <v>3.1640999999999999</v>
      </c>
      <c r="Q94" s="40">
        <v>3.1505999999999998</v>
      </c>
      <c r="R94" s="40">
        <v>3.1061000000000001</v>
      </c>
      <c r="S94" s="40">
        <v>3.0297999999999998</v>
      </c>
      <c r="T94" s="40">
        <v>3.032</v>
      </c>
    </row>
    <row r="95" spans="1:20" ht="12.75" customHeight="1" x14ac:dyDescent="0.25">
      <c r="A95" s="55" t="s">
        <v>151</v>
      </c>
      <c r="B95" s="58" t="s">
        <v>151</v>
      </c>
      <c r="C95" s="40">
        <v>3.1795</v>
      </c>
      <c r="D95" s="40">
        <v>2.6581999999999999</v>
      </c>
      <c r="E95" s="40">
        <v>2.6421999999999999</v>
      </c>
      <c r="F95" s="40">
        <v>2.6716000000000002</v>
      </c>
      <c r="G95" s="40">
        <v>2.6012</v>
      </c>
      <c r="H95" s="40">
        <v>2.5028000000000001</v>
      </c>
      <c r="I95" s="40">
        <v>2.6583000000000001</v>
      </c>
      <c r="J95" s="40">
        <v>3.0548999999999999</v>
      </c>
      <c r="K95" s="40">
        <v>3.008</v>
      </c>
      <c r="L95" s="40">
        <v>3.2164999999999999</v>
      </c>
      <c r="M95" s="40">
        <v>3.1309</v>
      </c>
      <c r="N95" s="40">
        <v>3.3378000000000001</v>
      </c>
      <c r="O95" s="40">
        <v>3.3008999999999999</v>
      </c>
      <c r="P95" s="40">
        <v>3.2393999999999998</v>
      </c>
      <c r="Q95" s="40">
        <v>3.306</v>
      </c>
      <c r="R95" s="40">
        <v>3.2883</v>
      </c>
      <c r="S95" s="40">
        <v>3.2968000000000002</v>
      </c>
      <c r="T95" s="40">
        <v>3.1678000000000002</v>
      </c>
    </row>
    <row r="96" spans="1:20" ht="12.75" customHeight="1" x14ac:dyDescent="0.25">
      <c r="A96" s="55" t="s">
        <v>47</v>
      </c>
      <c r="B96" s="58" t="s">
        <v>47</v>
      </c>
      <c r="C96" s="40">
        <v>5.1167999999999996</v>
      </c>
      <c r="D96" s="40">
        <v>3.5703999999999998</v>
      </c>
      <c r="E96" s="40">
        <v>3.1884000000000001</v>
      </c>
      <c r="F96" s="40">
        <v>3.1175999999999999</v>
      </c>
      <c r="G96" s="40">
        <v>1.3989</v>
      </c>
      <c r="H96" s="40">
        <v>1.202</v>
      </c>
      <c r="I96" s="40">
        <v>0.85880000000000001</v>
      </c>
      <c r="J96" s="40">
        <v>1.4197</v>
      </c>
      <c r="K96" s="40">
        <v>1.3836999999999999</v>
      </c>
      <c r="L96" s="40">
        <v>1.0952</v>
      </c>
      <c r="M96" s="40">
        <v>1.3747</v>
      </c>
      <c r="N96" s="40">
        <v>1.5764</v>
      </c>
      <c r="O96" s="40">
        <v>1.4742</v>
      </c>
      <c r="P96" s="40">
        <v>1.3756999999999999</v>
      </c>
      <c r="Q96" s="40">
        <v>1.3873</v>
      </c>
      <c r="R96" s="40">
        <v>1.4120999999999999</v>
      </c>
      <c r="S96" s="40">
        <v>1.4420999999999999</v>
      </c>
      <c r="T96" s="40">
        <v>1.4033</v>
      </c>
    </row>
    <row r="97" spans="1:20" ht="12.75" customHeight="1" x14ac:dyDescent="0.25">
      <c r="A97" s="55" t="s">
        <v>99</v>
      </c>
      <c r="B97" s="58" t="s">
        <v>99</v>
      </c>
      <c r="C97" s="40">
        <v>0.20799999999999999</v>
      </c>
      <c r="D97" s="40">
        <v>0.20300000000000001</v>
      </c>
      <c r="E97" s="40">
        <v>0.19739999999999999</v>
      </c>
      <c r="F97" s="40">
        <v>0.192</v>
      </c>
      <c r="G97" s="40">
        <v>0.2024</v>
      </c>
      <c r="H97" s="40">
        <v>0.21510000000000001</v>
      </c>
      <c r="I97" s="40">
        <v>0.2238</v>
      </c>
      <c r="J97" s="40">
        <v>0.22289999999999999</v>
      </c>
      <c r="K97" s="40">
        <v>0.24129999999999999</v>
      </c>
      <c r="L97" s="40">
        <v>0.2339</v>
      </c>
      <c r="M97" s="40">
        <v>0.23180000000000001</v>
      </c>
      <c r="N97" s="40">
        <v>0.22459999999999999</v>
      </c>
      <c r="O97" s="40">
        <v>0.2276</v>
      </c>
      <c r="P97" s="40">
        <v>0.25890000000000002</v>
      </c>
      <c r="Q97" s="40">
        <v>0.26029999999999998</v>
      </c>
      <c r="R97" s="40">
        <v>0.26800000000000002</v>
      </c>
      <c r="S97" s="40">
        <v>0.28149999999999997</v>
      </c>
      <c r="T97" s="40">
        <v>0.24310000000000001</v>
      </c>
    </row>
    <row r="98" spans="1:20" ht="12.75" customHeight="1" x14ac:dyDescent="0.25">
      <c r="A98" s="55" t="s">
        <v>10</v>
      </c>
      <c r="B98" s="41" t="s">
        <v>10</v>
      </c>
      <c r="C98" s="42" t="s">
        <v>166</v>
      </c>
      <c r="D98" s="42">
        <v>0.45450000000000002</v>
      </c>
      <c r="E98" s="42">
        <v>0.81499999999999995</v>
      </c>
      <c r="F98" s="42">
        <v>0.90139999999999998</v>
      </c>
      <c r="G98" s="42">
        <v>1.0205</v>
      </c>
      <c r="H98" s="42">
        <v>0.90469999999999995</v>
      </c>
      <c r="I98" s="42">
        <v>0.95630000000000004</v>
      </c>
      <c r="J98" s="42">
        <v>0.80510000000000004</v>
      </c>
      <c r="K98" s="42">
        <v>0.73309999999999997</v>
      </c>
      <c r="L98" s="42">
        <v>0.8266</v>
      </c>
      <c r="M98" s="42">
        <v>0.95750000000000002</v>
      </c>
      <c r="N98" s="42">
        <v>1.1324000000000001</v>
      </c>
      <c r="O98" s="42">
        <v>1.3832</v>
      </c>
      <c r="P98" s="42">
        <v>1.4507000000000001</v>
      </c>
      <c r="Q98" s="42">
        <v>1.4542999999999999</v>
      </c>
      <c r="R98" s="42">
        <v>1.4248000000000001</v>
      </c>
      <c r="S98" s="42">
        <v>1.4881</v>
      </c>
      <c r="T98" s="42">
        <v>1.8132999999999999</v>
      </c>
    </row>
    <row r="99" spans="1:20" ht="12.75" customHeight="1" x14ac:dyDescent="0.25">
      <c r="A99" s="55" t="s">
        <v>11</v>
      </c>
      <c r="B99" s="41" t="s">
        <v>11</v>
      </c>
      <c r="C99" s="42">
        <v>12.9</v>
      </c>
      <c r="D99" s="42">
        <v>11.2</v>
      </c>
      <c r="E99" s="42">
        <v>11.4</v>
      </c>
      <c r="F99" s="42">
        <v>11.1</v>
      </c>
      <c r="G99" s="42">
        <v>11</v>
      </c>
      <c r="H99" s="42">
        <v>10.6</v>
      </c>
      <c r="I99" s="42">
        <v>10.7</v>
      </c>
      <c r="J99" s="42">
        <v>10.9</v>
      </c>
      <c r="K99" s="42">
        <v>10.6</v>
      </c>
      <c r="L99" s="42">
        <v>10.7</v>
      </c>
      <c r="M99" s="42">
        <v>10.5</v>
      </c>
      <c r="N99" s="42">
        <v>10.3</v>
      </c>
      <c r="O99" s="42">
        <v>10.4</v>
      </c>
      <c r="P99" s="42">
        <v>10.199999999999999</v>
      </c>
      <c r="Q99" s="42">
        <v>10.199999999999999</v>
      </c>
      <c r="R99" s="42">
        <v>9.4</v>
      </c>
      <c r="S99" s="42">
        <v>10</v>
      </c>
      <c r="T99" s="42">
        <v>9.8000000000000007</v>
      </c>
    </row>
    <row r="100" spans="1:20" ht="12.75" customHeight="1" x14ac:dyDescent="0.25">
      <c r="A100" s="55" t="s">
        <v>130</v>
      </c>
      <c r="B100" s="41" t="s">
        <v>130</v>
      </c>
      <c r="C100" s="42">
        <v>0.26869999999999999</v>
      </c>
      <c r="D100" s="42">
        <v>0.32379999999999998</v>
      </c>
      <c r="E100" s="42">
        <v>0.33529999999999999</v>
      </c>
      <c r="F100" s="42">
        <v>0.36399999999999999</v>
      </c>
      <c r="G100" s="42">
        <v>0.35630000000000001</v>
      </c>
      <c r="H100" s="42">
        <v>0.35620000000000002</v>
      </c>
      <c r="I100" s="42">
        <v>0.33410000000000001</v>
      </c>
      <c r="J100" s="42">
        <v>0.35870000000000002</v>
      </c>
      <c r="K100" s="42">
        <v>0.37509999999999999</v>
      </c>
      <c r="L100" s="42">
        <v>0.37590000000000001</v>
      </c>
      <c r="M100" s="42">
        <v>0.35270000000000001</v>
      </c>
      <c r="N100" s="42">
        <v>0.32700000000000001</v>
      </c>
      <c r="O100" s="42">
        <v>0.4264</v>
      </c>
      <c r="P100" s="42">
        <v>0.43630000000000002</v>
      </c>
      <c r="Q100" s="42">
        <v>0.39539999999999997</v>
      </c>
      <c r="R100" s="42">
        <v>0.32529999999999998</v>
      </c>
      <c r="S100" s="42">
        <v>0.41639999999999999</v>
      </c>
      <c r="T100" s="42">
        <v>0.40610000000000002</v>
      </c>
    </row>
    <row r="101" spans="1:20" ht="12.75" customHeight="1" x14ac:dyDescent="0.25">
      <c r="A101" s="55" t="s">
        <v>12</v>
      </c>
      <c r="B101" s="41" t="s">
        <v>12</v>
      </c>
      <c r="C101" s="42">
        <v>8.1999999999999993</v>
      </c>
      <c r="D101" s="42">
        <v>8.1</v>
      </c>
      <c r="E101" s="42">
        <v>8.1999999999999993</v>
      </c>
      <c r="F101" s="42">
        <v>8.6</v>
      </c>
      <c r="G101" s="42">
        <v>9</v>
      </c>
      <c r="H101" s="42">
        <v>8.9</v>
      </c>
      <c r="I101" s="42">
        <v>9.3000000000000007</v>
      </c>
      <c r="J101" s="42">
        <v>9.5</v>
      </c>
      <c r="K101" s="42">
        <v>9.5</v>
      </c>
      <c r="L101" s="42">
        <v>9.9</v>
      </c>
      <c r="M101" s="42">
        <v>9.9</v>
      </c>
      <c r="N101" s="42">
        <v>10.199999999999999</v>
      </c>
      <c r="O101" s="42">
        <v>10.1</v>
      </c>
      <c r="P101" s="42">
        <v>10.3</v>
      </c>
      <c r="Q101" s="42">
        <v>9.9</v>
      </c>
      <c r="R101" s="42">
        <v>9.3000000000000007</v>
      </c>
      <c r="S101" s="42">
        <v>8.6999999999999993</v>
      </c>
      <c r="T101" s="42">
        <v>8.5</v>
      </c>
    </row>
    <row r="102" spans="1:20" ht="12.75" customHeight="1" x14ac:dyDescent="0.25">
      <c r="A102" s="55" t="s">
        <v>131</v>
      </c>
      <c r="B102" s="41" t="s">
        <v>131</v>
      </c>
      <c r="C102" s="42">
        <v>1.1425000000000001</v>
      </c>
      <c r="D102" s="42">
        <v>1.5363</v>
      </c>
      <c r="E102" s="42">
        <v>1.5644</v>
      </c>
      <c r="F102" s="42">
        <v>1.7042999999999999</v>
      </c>
      <c r="G102" s="42">
        <v>1.7375</v>
      </c>
      <c r="H102" s="42">
        <v>1.9158999999999999</v>
      </c>
      <c r="I102" s="42">
        <v>1.8764000000000001</v>
      </c>
      <c r="J102" s="42">
        <v>1.9081999999999999</v>
      </c>
      <c r="K102" s="42">
        <v>2.0112999999999999</v>
      </c>
      <c r="L102" s="42">
        <v>2.1135000000000002</v>
      </c>
      <c r="M102" s="42">
        <v>2.0004</v>
      </c>
      <c r="N102" s="42">
        <v>2.1015000000000001</v>
      </c>
      <c r="O102" s="42">
        <v>2.2372999999999998</v>
      </c>
      <c r="P102" s="42">
        <v>2.3010000000000002</v>
      </c>
      <c r="Q102" s="42">
        <v>2.5051000000000001</v>
      </c>
      <c r="R102" s="42">
        <v>2.4260000000000002</v>
      </c>
      <c r="S102" s="42">
        <v>2.4872000000000001</v>
      </c>
      <c r="T102" s="42">
        <v>2.4079999999999999</v>
      </c>
    </row>
    <row r="103" spans="1:20" ht="12.75" customHeight="1" x14ac:dyDescent="0.25">
      <c r="A103" s="55" t="s">
        <v>152</v>
      </c>
      <c r="B103" s="58" t="s">
        <v>152</v>
      </c>
      <c r="C103" s="40">
        <v>3.3624000000000001</v>
      </c>
      <c r="D103" s="40">
        <v>3.7663000000000002</v>
      </c>
      <c r="E103" s="40">
        <v>3.7463000000000002</v>
      </c>
      <c r="F103" s="40">
        <v>3.7498999999999998</v>
      </c>
      <c r="G103" s="40">
        <v>3.6635</v>
      </c>
      <c r="H103" s="40">
        <v>3.7711000000000001</v>
      </c>
      <c r="I103" s="40">
        <v>4.8785999999999996</v>
      </c>
      <c r="J103" s="40">
        <v>4.8747999999999996</v>
      </c>
      <c r="K103" s="40">
        <v>4.6790000000000003</v>
      </c>
      <c r="L103" s="40">
        <v>4.6820000000000004</v>
      </c>
      <c r="M103" s="40">
        <v>4.1620999999999997</v>
      </c>
      <c r="N103" s="40">
        <v>3.8662999999999998</v>
      </c>
      <c r="O103" s="40">
        <v>3.8220000000000001</v>
      </c>
      <c r="P103" s="40">
        <v>3.8692000000000002</v>
      </c>
      <c r="Q103" s="40">
        <v>3.8359999999999999</v>
      </c>
      <c r="R103" s="40">
        <v>3.8125</v>
      </c>
      <c r="S103" s="40">
        <v>3.7904</v>
      </c>
      <c r="T103" s="40">
        <v>3.8491</v>
      </c>
    </row>
    <row r="104" spans="1:20" ht="12.75" customHeight="1" x14ac:dyDescent="0.25">
      <c r="A104" s="55" t="s">
        <v>13</v>
      </c>
      <c r="B104" s="58" t="s">
        <v>13</v>
      </c>
      <c r="C104" s="40">
        <v>0.57210000000000005</v>
      </c>
      <c r="D104" s="40">
        <v>0.7177</v>
      </c>
      <c r="E104" s="40">
        <v>0.6512</v>
      </c>
      <c r="F104" s="40">
        <v>0.72709999999999997</v>
      </c>
      <c r="G104" s="40">
        <v>0.81869999999999998</v>
      </c>
      <c r="H104" s="40">
        <v>0.81599999999999995</v>
      </c>
      <c r="I104" s="40">
        <v>0.88500000000000001</v>
      </c>
      <c r="J104" s="40">
        <v>0.92579999999999996</v>
      </c>
      <c r="K104" s="40">
        <v>0.94310000000000005</v>
      </c>
      <c r="L104" s="40">
        <v>0.87060000000000004</v>
      </c>
      <c r="M104" s="40">
        <v>0.93959999999999999</v>
      </c>
      <c r="N104" s="40">
        <v>0.98219999999999996</v>
      </c>
      <c r="O104" s="40">
        <v>0.96389999999999998</v>
      </c>
      <c r="P104" s="40">
        <v>0.94879999999999998</v>
      </c>
      <c r="Q104" s="40">
        <v>0.83830000000000005</v>
      </c>
      <c r="R104" s="40">
        <v>0.89129999999999998</v>
      </c>
      <c r="S104" s="40">
        <v>0.79259999999999997</v>
      </c>
      <c r="T104" s="40">
        <v>0.76549999999999996</v>
      </c>
    </row>
    <row r="105" spans="1:20" ht="12.75" customHeight="1" x14ac:dyDescent="0.25">
      <c r="A105" s="55" t="s">
        <v>48</v>
      </c>
      <c r="B105" s="58" t="s">
        <v>48</v>
      </c>
      <c r="C105" s="40">
        <v>0.1754</v>
      </c>
      <c r="D105" s="40">
        <v>0.15959999999999999</v>
      </c>
      <c r="E105" s="40">
        <v>0.15720000000000001</v>
      </c>
      <c r="F105" s="40">
        <v>0.15429999999999999</v>
      </c>
      <c r="G105" s="40">
        <v>0.14699999999999999</v>
      </c>
      <c r="H105" s="40">
        <v>0.1479</v>
      </c>
      <c r="I105" s="40">
        <v>0.14630000000000001</v>
      </c>
      <c r="J105" s="40">
        <v>0.1459</v>
      </c>
      <c r="K105" s="40">
        <v>0.14630000000000001</v>
      </c>
      <c r="L105" s="40">
        <v>0.14580000000000001</v>
      </c>
      <c r="M105" s="40">
        <v>0.1431</v>
      </c>
      <c r="N105" s="40">
        <v>0.12330000000000001</v>
      </c>
      <c r="O105" s="40">
        <v>0.1205</v>
      </c>
      <c r="P105" s="40">
        <v>0.12039999999999999</v>
      </c>
      <c r="Q105" s="40">
        <v>0.1938</v>
      </c>
      <c r="R105" s="40">
        <v>0.19900000000000001</v>
      </c>
      <c r="S105" s="40">
        <v>0.2286</v>
      </c>
      <c r="T105" s="40">
        <v>0.2326</v>
      </c>
    </row>
    <row r="106" spans="1:20" ht="12.75" customHeight="1" x14ac:dyDescent="0.25">
      <c r="A106" s="55" t="s">
        <v>100</v>
      </c>
      <c r="B106" s="58" t="s">
        <v>100</v>
      </c>
      <c r="C106" s="40">
        <v>0.2487</v>
      </c>
      <c r="D106" s="40">
        <v>0.24779999999999999</v>
      </c>
      <c r="E106" s="40">
        <v>0.24540000000000001</v>
      </c>
      <c r="F106" s="40">
        <v>0.22159999999999999</v>
      </c>
      <c r="G106" s="40">
        <v>0.14149999999999999</v>
      </c>
      <c r="H106" s="40">
        <v>0.156</v>
      </c>
      <c r="I106" s="40">
        <v>0.1152</v>
      </c>
      <c r="J106" s="40">
        <v>0.11550000000000001</v>
      </c>
      <c r="K106" s="40">
        <v>0.1157</v>
      </c>
      <c r="L106" s="40">
        <v>0.14280000000000001</v>
      </c>
      <c r="M106" s="40">
        <v>0.14499999999999999</v>
      </c>
      <c r="N106" s="40">
        <v>0.14960000000000001</v>
      </c>
      <c r="O106" s="40">
        <v>0.1489</v>
      </c>
      <c r="P106" s="40">
        <v>0.15559999999999999</v>
      </c>
      <c r="Q106" s="40">
        <v>0.14990000000000001</v>
      </c>
      <c r="R106" s="40">
        <v>0.15129999999999999</v>
      </c>
      <c r="S106" s="40">
        <v>0.1502</v>
      </c>
      <c r="T106" s="40">
        <v>0.15129999999999999</v>
      </c>
    </row>
    <row r="107" spans="1:20" ht="12.75" customHeight="1" x14ac:dyDescent="0.25">
      <c r="A107" s="55" t="s">
        <v>101</v>
      </c>
      <c r="B107" s="58" t="s">
        <v>101</v>
      </c>
      <c r="C107" s="40">
        <v>1.5729</v>
      </c>
      <c r="D107" s="40">
        <v>2.0245000000000002</v>
      </c>
      <c r="E107" s="40">
        <v>2.0922000000000001</v>
      </c>
      <c r="F107" s="40">
        <v>2.1779999999999999</v>
      </c>
      <c r="G107" s="40">
        <v>2.2473999999999998</v>
      </c>
      <c r="H107" s="40">
        <v>2.2664</v>
      </c>
      <c r="I107" s="40">
        <v>2.1623999999999999</v>
      </c>
      <c r="J107" s="40">
        <v>2.1335000000000002</v>
      </c>
      <c r="K107" s="40">
        <v>2.1055000000000001</v>
      </c>
      <c r="L107" s="40">
        <v>2.0777000000000001</v>
      </c>
      <c r="M107" s="40">
        <v>2.1509999999999998</v>
      </c>
      <c r="N107" s="40">
        <v>1.8893</v>
      </c>
      <c r="O107" s="40">
        <v>1.6865000000000001</v>
      </c>
      <c r="P107" s="40">
        <v>2.0276999999999998</v>
      </c>
      <c r="Q107" s="40">
        <v>2.0089999999999999</v>
      </c>
      <c r="R107" s="40">
        <v>2.0047000000000001</v>
      </c>
      <c r="S107" s="40">
        <v>2.1877</v>
      </c>
      <c r="T107" s="40">
        <v>2.2534000000000001</v>
      </c>
    </row>
    <row r="108" spans="1:20" ht="12.75" customHeight="1" x14ac:dyDescent="0.25">
      <c r="A108" s="55" t="s">
        <v>49</v>
      </c>
      <c r="B108" s="41" t="s">
        <v>49</v>
      </c>
      <c r="C108" s="42">
        <v>0.13980000000000001</v>
      </c>
      <c r="D108" s="42">
        <v>0.11509999999999999</v>
      </c>
      <c r="E108" s="42">
        <v>0.1295</v>
      </c>
      <c r="F108" s="42">
        <v>0.1681</v>
      </c>
      <c r="G108" s="42">
        <v>0.1487</v>
      </c>
      <c r="H108" s="42">
        <v>0.1578</v>
      </c>
      <c r="I108" s="42">
        <v>0.15939999999999999</v>
      </c>
      <c r="J108" s="42">
        <v>0.18</v>
      </c>
      <c r="K108" s="42">
        <v>0.20610000000000001</v>
      </c>
      <c r="L108" s="42">
        <v>0.1928</v>
      </c>
      <c r="M108" s="42">
        <v>0.2177</v>
      </c>
      <c r="N108" s="42">
        <v>0.22409999999999999</v>
      </c>
      <c r="O108" s="42">
        <v>0.22500000000000001</v>
      </c>
      <c r="P108" s="42">
        <v>0.25130000000000002</v>
      </c>
      <c r="Q108" s="42">
        <v>0.25190000000000001</v>
      </c>
      <c r="R108" s="42">
        <v>0.23169999999999999</v>
      </c>
      <c r="S108" s="42">
        <v>0.2142</v>
      </c>
      <c r="T108" s="42">
        <v>0.22040000000000001</v>
      </c>
    </row>
    <row r="109" spans="1:20" ht="12.75" customHeight="1" x14ac:dyDescent="0.25">
      <c r="A109" s="55" t="s">
        <v>50</v>
      </c>
      <c r="B109" s="41" t="s">
        <v>50</v>
      </c>
      <c r="C109" s="42">
        <v>0.52869999999999995</v>
      </c>
      <c r="D109" s="42">
        <v>0.69379999999999997</v>
      </c>
      <c r="E109" s="42">
        <v>0.69189999999999996</v>
      </c>
      <c r="F109" s="42">
        <v>0.71050000000000002</v>
      </c>
      <c r="G109" s="42">
        <v>0.77749999999999997</v>
      </c>
      <c r="H109" s="42">
        <v>0.77629999999999999</v>
      </c>
      <c r="I109" s="42">
        <v>0.80679999999999996</v>
      </c>
      <c r="J109" s="42">
        <v>0.89759999999999995</v>
      </c>
      <c r="K109" s="42">
        <v>0.93769999999999998</v>
      </c>
      <c r="L109" s="42">
        <v>1.0213000000000001</v>
      </c>
      <c r="M109" s="42">
        <v>1.0893999999999999</v>
      </c>
      <c r="N109" s="42">
        <v>1.095</v>
      </c>
      <c r="O109" s="42">
        <v>0.99580000000000002</v>
      </c>
      <c r="P109" s="42">
        <v>1.2229000000000001</v>
      </c>
      <c r="Q109" s="42">
        <v>1.1843999999999999</v>
      </c>
      <c r="R109" s="42">
        <v>1.0461</v>
      </c>
      <c r="S109" s="42">
        <v>1.0638000000000001</v>
      </c>
      <c r="T109" s="42">
        <v>1.0817000000000001</v>
      </c>
    </row>
    <row r="110" spans="1:20" ht="12.75" customHeight="1" x14ac:dyDescent="0.25">
      <c r="A110" s="55" t="s">
        <v>51</v>
      </c>
      <c r="B110" s="41" t="s">
        <v>51</v>
      </c>
      <c r="C110" s="42">
        <v>7</v>
      </c>
      <c r="D110" s="42">
        <v>5.9</v>
      </c>
      <c r="E110" s="42">
        <v>6.1</v>
      </c>
      <c r="F110" s="42">
        <v>6</v>
      </c>
      <c r="G110" s="42">
        <v>5.9</v>
      </c>
      <c r="H110" s="42">
        <v>6</v>
      </c>
      <c r="I110" s="42">
        <v>5.7</v>
      </c>
      <c r="J110" s="42">
        <v>5.8</v>
      </c>
      <c r="K110" s="42">
        <v>5.8</v>
      </c>
      <c r="L110" s="42">
        <v>6</v>
      </c>
      <c r="M110" s="42">
        <v>5.9</v>
      </c>
      <c r="N110" s="42">
        <v>5.9</v>
      </c>
      <c r="O110" s="42">
        <v>5.9</v>
      </c>
      <c r="P110" s="42">
        <v>5.8</v>
      </c>
      <c r="Q110" s="42">
        <v>5.6</v>
      </c>
      <c r="R110" s="42">
        <v>5.0999999999999996</v>
      </c>
      <c r="S110" s="42">
        <v>5.2</v>
      </c>
      <c r="T110" s="42">
        <v>5</v>
      </c>
    </row>
    <row r="111" spans="1:20" ht="12.75" customHeight="1" x14ac:dyDescent="0.25">
      <c r="A111" s="55" t="s">
        <v>14</v>
      </c>
      <c r="B111" s="41" t="s">
        <v>14</v>
      </c>
      <c r="C111" s="42">
        <v>8.5</v>
      </c>
      <c r="D111" s="42">
        <v>8.6999999999999993</v>
      </c>
      <c r="E111" s="42">
        <v>8.9</v>
      </c>
      <c r="F111" s="42">
        <v>9.1</v>
      </c>
      <c r="G111" s="42">
        <v>9.1</v>
      </c>
      <c r="H111" s="42">
        <v>9.6999999999999993</v>
      </c>
      <c r="I111" s="42">
        <v>9.9</v>
      </c>
      <c r="J111" s="42">
        <v>9.8000000000000007</v>
      </c>
      <c r="K111" s="42">
        <v>10</v>
      </c>
      <c r="L111" s="42">
        <v>9.8000000000000007</v>
      </c>
      <c r="M111" s="42">
        <v>10</v>
      </c>
      <c r="N111" s="42">
        <v>9.6</v>
      </c>
      <c r="O111" s="42">
        <v>10.1</v>
      </c>
      <c r="P111" s="42">
        <v>10.8</v>
      </c>
      <c r="Q111" s="42">
        <v>11.7</v>
      </c>
      <c r="R111" s="42">
        <v>11.4</v>
      </c>
      <c r="S111" s="42">
        <v>10.8</v>
      </c>
      <c r="T111" s="42">
        <v>10.3</v>
      </c>
    </row>
    <row r="112" spans="1:20" ht="12.75" customHeight="1" x14ac:dyDescent="0.25">
      <c r="A112" s="55" t="s">
        <v>132</v>
      </c>
      <c r="B112" s="41" t="s">
        <v>132</v>
      </c>
      <c r="C112" s="42">
        <v>0.79479999999999995</v>
      </c>
      <c r="D112" s="42">
        <v>0.96260000000000001</v>
      </c>
      <c r="E112" s="42">
        <v>1.0299</v>
      </c>
      <c r="F112" s="42">
        <v>1.054</v>
      </c>
      <c r="G112" s="42">
        <v>1.0637000000000001</v>
      </c>
      <c r="H112" s="42">
        <v>1.1165</v>
      </c>
      <c r="I112" s="42">
        <v>1.1385000000000001</v>
      </c>
      <c r="J112" s="42">
        <v>1.1362000000000001</v>
      </c>
      <c r="K112" s="42">
        <v>1.1394</v>
      </c>
      <c r="L112" s="42">
        <v>1.1719999999999999</v>
      </c>
      <c r="M112" s="42">
        <v>1.2141999999999999</v>
      </c>
      <c r="N112" s="42">
        <v>1.252</v>
      </c>
      <c r="O112" s="42">
        <v>1.3158000000000001</v>
      </c>
      <c r="P112" s="42">
        <v>1.39</v>
      </c>
      <c r="Q112" s="42">
        <v>1.5265</v>
      </c>
      <c r="R112" s="42">
        <v>1.6517999999999999</v>
      </c>
      <c r="S112" s="42">
        <v>1.6182000000000001</v>
      </c>
      <c r="T112" s="42">
        <v>1.6987000000000001</v>
      </c>
    </row>
    <row r="113" spans="1:20" ht="12.75" customHeight="1" x14ac:dyDescent="0.25">
      <c r="A113" s="55" t="s">
        <v>102</v>
      </c>
      <c r="B113" s="58" t="s">
        <v>102</v>
      </c>
      <c r="C113" s="40">
        <v>0.83730000000000004</v>
      </c>
      <c r="D113" s="40">
        <v>1.1588000000000001</v>
      </c>
      <c r="E113" s="40">
        <v>1.2850999999999999</v>
      </c>
      <c r="F113" s="40">
        <v>1.3929</v>
      </c>
      <c r="G113" s="40">
        <v>1.0356000000000001</v>
      </c>
      <c r="H113" s="40">
        <v>1.175</v>
      </c>
      <c r="I113" s="40">
        <v>1.2606999999999999</v>
      </c>
      <c r="J113" s="40">
        <v>1.3913</v>
      </c>
      <c r="K113" s="40">
        <v>1.4263999999999999</v>
      </c>
      <c r="L113" s="40">
        <v>1.4521999999999999</v>
      </c>
      <c r="M113" s="40">
        <v>1.5257000000000001</v>
      </c>
      <c r="N113" s="40">
        <v>1.5235000000000001</v>
      </c>
      <c r="O113" s="40">
        <v>1.5156000000000001</v>
      </c>
      <c r="P113" s="40">
        <v>1.6258999999999999</v>
      </c>
      <c r="Q113" s="40">
        <v>1.7605</v>
      </c>
      <c r="R113" s="40">
        <v>1.9078999999999999</v>
      </c>
      <c r="S113" s="40">
        <v>1.8156000000000001</v>
      </c>
      <c r="T113" s="40">
        <v>2.3132999999999999</v>
      </c>
    </row>
    <row r="114" spans="1:20" ht="12.75" customHeight="1" x14ac:dyDescent="0.25">
      <c r="A114" s="55" t="s">
        <v>52</v>
      </c>
      <c r="B114" s="58" t="s">
        <v>52</v>
      </c>
      <c r="C114" s="40">
        <v>3.7461000000000002</v>
      </c>
      <c r="D114" s="40">
        <v>4.5235000000000003</v>
      </c>
      <c r="E114" s="40">
        <v>4.5038999999999998</v>
      </c>
      <c r="F114" s="40">
        <v>4.3167</v>
      </c>
      <c r="G114" s="40">
        <v>4.8535000000000004</v>
      </c>
      <c r="H114" s="40">
        <v>5.9006999999999996</v>
      </c>
      <c r="I114" s="40">
        <v>5.6546000000000003</v>
      </c>
      <c r="J114" s="40">
        <v>5.9653</v>
      </c>
      <c r="K114" s="40">
        <v>5.9382000000000001</v>
      </c>
      <c r="L114" s="40">
        <v>6.1109</v>
      </c>
      <c r="M114" s="40">
        <v>6.4531999999999998</v>
      </c>
      <c r="N114" s="40">
        <v>6.6901000000000002</v>
      </c>
      <c r="O114" s="40">
        <v>7.1839000000000004</v>
      </c>
      <c r="P114" s="40">
        <v>7.2579000000000002</v>
      </c>
      <c r="Q114" s="40">
        <v>7.5198</v>
      </c>
      <c r="R114" s="40">
        <v>7.5743</v>
      </c>
      <c r="S114" s="40">
        <v>7.6764000000000001</v>
      </c>
      <c r="T114" s="40">
        <v>7.7773000000000003</v>
      </c>
    </row>
    <row r="115" spans="1:20" ht="12.75" customHeight="1" x14ac:dyDescent="0.25">
      <c r="A115" s="55" t="s">
        <v>153</v>
      </c>
      <c r="B115" s="58" t="s">
        <v>153</v>
      </c>
      <c r="C115" s="40">
        <v>3.0002</v>
      </c>
      <c r="D115" s="40">
        <v>3.8256000000000001</v>
      </c>
      <c r="E115" s="40">
        <v>3.3069000000000002</v>
      </c>
      <c r="F115" s="40">
        <v>3.1488</v>
      </c>
      <c r="G115" s="40">
        <v>3.2326999999999999</v>
      </c>
      <c r="H115" s="40">
        <v>3.1303000000000001</v>
      </c>
      <c r="I115" s="40">
        <v>3.0438000000000001</v>
      </c>
      <c r="J115" s="40">
        <v>3.4809999999999999</v>
      </c>
      <c r="K115" s="40">
        <v>3.4573999999999998</v>
      </c>
      <c r="L115" s="40">
        <v>3.51</v>
      </c>
      <c r="M115" s="40">
        <v>4.2770000000000001</v>
      </c>
      <c r="N115" s="40">
        <v>4.1466000000000003</v>
      </c>
      <c r="O115" s="40">
        <v>3.5194999999999999</v>
      </c>
      <c r="P115" s="40">
        <v>2.1625999999999999</v>
      </c>
      <c r="Q115" s="40">
        <v>3.1650999999999998</v>
      </c>
      <c r="R115" s="40">
        <v>3.4578000000000002</v>
      </c>
      <c r="S115" s="40">
        <v>3.5994000000000002</v>
      </c>
      <c r="T115" s="40">
        <v>4.1981000000000002</v>
      </c>
    </row>
    <row r="116" spans="1:20" s="57" customFormat="1" x14ac:dyDescent="0.25">
      <c r="A116" s="59" t="s">
        <v>15</v>
      </c>
      <c r="B116" s="58" t="s">
        <v>15</v>
      </c>
      <c r="C116" s="40">
        <v>9.1999999999999993</v>
      </c>
      <c r="D116" s="40">
        <v>9.8000000000000007</v>
      </c>
      <c r="E116" s="40">
        <v>10.1</v>
      </c>
      <c r="F116" s="40">
        <v>10.4</v>
      </c>
      <c r="G116" s="40">
        <v>10.9</v>
      </c>
      <c r="H116" s="40">
        <v>11.2</v>
      </c>
      <c r="I116" s="40">
        <v>11.7</v>
      </c>
      <c r="J116" s="40">
        <v>12.2</v>
      </c>
      <c r="K116" s="40">
        <v>11.6</v>
      </c>
      <c r="L116" s="40">
        <v>11.3</v>
      </c>
      <c r="M116" s="40">
        <v>11.2</v>
      </c>
      <c r="N116" s="40">
        <v>11.5</v>
      </c>
      <c r="O116" s="40">
        <v>11.2</v>
      </c>
      <c r="P116" s="40">
        <v>11</v>
      </c>
      <c r="Q116" s="40">
        <v>10.8</v>
      </c>
      <c r="R116" s="40">
        <v>9.5</v>
      </c>
      <c r="S116" s="40">
        <v>9.1999999999999993</v>
      </c>
      <c r="T116" s="40">
        <v>8.3000000000000007</v>
      </c>
    </row>
    <row r="117" spans="1:20" ht="12.75" customHeight="1" x14ac:dyDescent="0.25">
      <c r="A117" s="55" t="s">
        <v>103</v>
      </c>
      <c r="B117" s="58" t="s">
        <v>103</v>
      </c>
      <c r="C117" s="40">
        <v>8.1211000000000002</v>
      </c>
      <c r="D117" s="40">
        <v>9.6544000000000008</v>
      </c>
      <c r="E117" s="40">
        <v>9.74</v>
      </c>
      <c r="F117" s="40">
        <v>9.9925999999999995</v>
      </c>
      <c r="G117" s="40">
        <v>9.9707000000000008</v>
      </c>
      <c r="H117" s="40">
        <v>9.5210000000000008</v>
      </c>
      <c r="I117" s="40">
        <v>10.021000000000001</v>
      </c>
      <c r="J117" s="40">
        <v>10.375999999999999</v>
      </c>
      <c r="K117" s="40">
        <v>9.5881000000000007</v>
      </c>
      <c r="L117" s="40">
        <v>9.9068000000000005</v>
      </c>
      <c r="M117" s="40">
        <v>9.1347000000000005</v>
      </c>
      <c r="N117" s="40">
        <v>8.6371000000000002</v>
      </c>
      <c r="O117" s="40">
        <v>9.2598000000000003</v>
      </c>
      <c r="P117" s="40">
        <v>9.0657999999999994</v>
      </c>
      <c r="Q117" s="40">
        <v>9.6059999999999999</v>
      </c>
      <c r="R117" s="40">
        <v>8.8637999999999995</v>
      </c>
      <c r="S117" s="40">
        <v>9.2842000000000002</v>
      </c>
      <c r="T117" s="40">
        <v>9.2177000000000007</v>
      </c>
    </row>
    <row r="118" spans="1:20" ht="12.75" customHeight="1" x14ac:dyDescent="0.25">
      <c r="A118" s="55" t="s">
        <v>16</v>
      </c>
      <c r="B118" s="41" t="s">
        <v>16</v>
      </c>
      <c r="C118" s="42">
        <v>7.6</v>
      </c>
      <c r="D118" s="42">
        <v>7.8</v>
      </c>
      <c r="E118" s="42">
        <v>7.7</v>
      </c>
      <c r="F118" s="42">
        <v>7.8</v>
      </c>
      <c r="G118" s="42">
        <v>8</v>
      </c>
      <c r="H118" s="42">
        <v>8.1</v>
      </c>
      <c r="I118" s="42">
        <v>8.1</v>
      </c>
      <c r="J118" s="42">
        <v>8.1999999999999993</v>
      </c>
      <c r="K118" s="42">
        <v>8.1999999999999993</v>
      </c>
      <c r="L118" s="42">
        <v>8.4</v>
      </c>
      <c r="M118" s="42">
        <v>8.4</v>
      </c>
      <c r="N118" s="42">
        <v>8.3000000000000007</v>
      </c>
      <c r="O118" s="42">
        <v>8.1999999999999993</v>
      </c>
      <c r="P118" s="42">
        <v>8</v>
      </c>
      <c r="Q118" s="42">
        <v>7.7</v>
      </c>
      <c r="R118" s="42">
        <v>6.9</v>
      </c>
      <c r="S118" s="42">
        <v>7</v>
      </c>
      <c r="T118" s="42">
        <v>6.8</v>
      </c>
    </row>
    <row r="119" spans="1:20" ht="12.75" customHeight="1" x14ac:dyDescent="0.25">
      <c r="A119" s="55" t="s">
        <v>53</v>
      </c>
      <c r="B119" s="41" t="s">
        <v>53</v>
      </c>
      <c r="C119" s="42">
        <v>3.3673999999999999</v>
      </c>
      <c r="D119" s="42">
        <v>3.9409999999999998</v>
      </c>
      <c r="E119" s="42">
        <v>4.1033999999999997</v>
      </c>
      <c r="F119" s="42">
        <v>4.2363</v>
      </c>
      <c r="G119" s="42">
        <v>3.839</v>
      </c>
      <c r="H119" s="42">
        <v>3.8195000000000001</v>
      </c>
      <c r="I119" s="42">
        <v>3.9962</v>
      </c>
      <c r="J119" s="42">
        <v>4.0795000000000003</v>
      </c>
      <c r="K119" s="42">
        <v>3.9215</v>
      </c>
      <c r="L119" s="42">
        <v>4.0506000000000002</v>
      </c>
      <c r="M119" s="42">
        <v>4.0195999999999996</v>
      </c>
      <c r="N119" s="42">
        <v>3.9689000000000001</v>
      </c>
      <c r="O119" s="42">
        <v>4.4581999999999997</v>
      </c>
      <c r="P119" s="42">
        <v>4.9775</v>
      </c>
      <c r="Q119" s="42">
        <v>4.3994999999999997</v>
      </c>
      <c r="R119" s="42">
        <v>3.1476000000000002</v>
      </c>
      <c r="S119" s="42">
        <v>2.6230000000000002</v>
      </c>
      <c r="T119" s="42">
        <v>2.8155000000000001</v>
      </c>
    </row>
    <row r="120" spans="1:20" ht="12.75" customHeight="1" x14ac:dyDescent="0.25">
      <c r="A120" s="55" t="s">
        <v>17</v>
      </c>
      <c r="B120" s="41" t="s">
        <v>17</v>
      </c>
      <c r="C120" s="42">
        <v>9.3000000000000007</v>
      </c>
      <c r="D120" s="42">
        <v>9.8000000000000007</v>
      </c>
      <c r="E120" s="42">
        <v>9.9</v>
      </c>
      <c r="F120" s="42">
        <v>9.8000000000000007</v>
      </c>
      <c r="G120" s="42">
        <v>9.5</v>
      </c>
      <c r="H120" s="42">
        <v>9.8000000000000007</v>
      </c>
      <c r="I120" s="42">
        <v>10</v>
      </c>
      <c r="J120" s="42">
        <v>9.8000000000000007</v>
      </c>
      <c r="K120" s="42">
        <v>10.1</v>
      </c>
      <c r="L120" s="42">
        <v>10.1</v>
      </c>
      <c r="M120" s="42">
        <v>10.1</v>
      </c>
      <c r="N120" s="42">
        <v>10.1</v>
      </c>
      <c r="O120" s="42">
        <v>9.9</v>
      </c>
      <c r="P120" s="42">
        <v>10.199999999999999</v>
      </c>
      <c r="Q120" s="42">
        <v>9.5</v>
      </c>
      <c r="R120" s="42">
        <v>9</v>
      </c>
      <c r="S120" s="42">
        <v>9.4</v>
      </c>
      <c r="T120" s="42">
        <v>9.6999999999999993</v>
      </c>
    </row>
    <row r="121" spans="1:20" ht="12.75" customHeight="1" x14ac:dyDescent="0.25">
      <c r="A121" s="55" t="s">
        <v>104</v>
      </c>
      <c r="B121" s="41" t="s">
        <v>104</v>
      </c>
      <c r="C121" s="42">
        <v>3.0975999999999999</v>
      </c>
      <c r="D121" s="42">
        <v>3.1381000000000001</v>
      </c>
      <c r="E121" s="42">
        <v>3.1876000000000002</v>
      </c>
      <c r="F121" s="42">
        <v>3.1676000000000002</v>
      </c>
      <c r="G121" s="42">
        <v>3.1406000000000001</v>
      </c>
      <c r="H121" s="42">
        <v>3.1002999999999998</v>
      </c>
      <c r="I121" s="42">
        <v>3.2528000000000001</v>
      </c>
      <c r="J121" s="42">
        <v>3.3096999999999999</v>
      </c>
      <c r="K121" s="42">
        <v>3.4441000000000002</v>
      </c>
      <c r="L121" s="42">
        <v>3.5055000000000001</v>
      </c>
      <c r="M121" s="42">
        <v>3.7785000000000002</v>
      </c>
      <c r="N121" s="42">
        <v>4.0194999999999999</v>
      </c>
      <c r="O121" s="42">
        <v>3.8906000000000001</v>
      </c>
      <c r="P121" s="42">
        <v>3.8959999999999999</v>
      </c>
      <c r="Q121" s="42">
        <v>3.6116999999999999</v>
      </c>
      <c r="R121" s="42">
        <v>3.5415999999999999</v>
      </c>
      <c r="S121" s="42">
        <v>3.2814999999999999</v>
      </c>
      <c r="T121" s="42">
        <v>3.3068</v>
      </c>
    </row>
    <row r="122" spans="1:20" ht="12.75" customHeight="1" x14ac:dyDescent="0.25">
      <c r="A122" s="55" t="s">
        <v>133</v>
      </c>
      <c r="B122" s="41" t="s">
        <v>133</v>
      </c>
      <c r="C122" s="42" t="s">
        <v>166</v>
      </c>
      <c r="D122" s="42">
        <v>10.7225</v>
      </c>
      <c r="E122" s="42">
        <v>9.1798999999999999</v>
      </c>
      <c r="F122" s="42">
        <v>8.5894999999999992</v>
      </c>
      <c r="G122" s="42">
        <v>8.4170999999999996</v>
      </c>
      <c r="H122" s="42">
        <v>7.9356999999999998</v>
      </c>
      <c r="I122" s="42">
        <v>8.7659000000000002</v>
      </c>
      <c r="J122" s="42">
        <v>10.1591</v>
      </c>
      <c r="K122" s="42">
        <v>10.390700000000001</v>
      </c>
      <c r="L122" s="42">
        <v>10.4298</v>
      </c>
      <c r="M122" s="42">
        <v>11.552300000000001</v>
      </c>
      <c r="N122" s="42">
        <v>11.7463</v>
      </c>
      <c r="O122" s="42">
        <v>12.644</v>
      </c>
      <c r="P122" s="42">
        <v>14.3026</v>
      </c>
      <c r="Q122" s="42">
        <v>14.7591</v>
      </c>
      <c r="R122" s="42">
        <v>13.604900000000001</v>
      </c>
      <c r="S122" s="42">
        <v>15.5274</v>
      </c>
      <c r="T122" s="42">
        <v>16.2605</v>
      </c>
    </row>
    <row r="123" spans="1:20" ht="12.75" customHeight="1" x14ac:dyDescent="0.25">
      <c r="A123" s="55" t="s">
        <v>105</v>
      </c>
      <c r="B123" s="58" t="s">
        <v>105</v>
      </c>
      <c r="C123" s="40">
        <v>0.24840000000000001</v>
      </c>
      <c r="D123" s="40">
        <v>0.27550000000000002</v>
      </c>
      <c r="E123" s="40">
        <v>0.33100000000000002</v>
      </c>
      <c r="F123" s="40">
        <v>0.28560000000000002</v>
      </c>
      <c r="G123" s="40">
        <v>0.33789999999999998</v>
      </c>
      <c r="H123" s="40">
        <v>0.33379999999999999</v>
      </c>
      <c r="I123" s="40">
        <v>0.33300000000000002</v>
      </c>
      <c r="J123" s="40">
        <v>0.29160000000000003</v>
      </c>
      <c r="K123" s="40">
        <v>0.24149999999999999</v>
      </c>
      <c r="L123" s="40">
        <v>0.19919999999999999</v>
      </c>
      <c r="M123" s="40">
        <v>0.21890000000000001</v>
      </c>
      <c r="N123" s="40">
        <v>0.23930000000000001</v>
      </c>
      <c r="O123" s="40">
        <v>0.26050000000000001</v>
      </c>
      <c r="P123" s="40">
        <v>0.26040000000000002</v>
      </c>
      <c r="Q123" s="40">
        <v>0.2641</v>
      </c>
      <c r="R123" s="40">
        <v>0.31009999999999999</v>
      </c>
      <c r="S123" s="40">
        <v>0.30359999999999998</v>
      </c>
      <c r="T123" s="40">
        <v>0.32279999999999998</v>
      </c>
    </row>
    <row r="124" spans="1:20" ht="12.75" customHeight="1" x14ac:dyDescent="0.25">
      <c r="A124" s="55" t="s">
        <v>134</v>
      </c>
      <c r="B124" s="58" t="s">
        <v>134</v>
      </c>
      <c r="C124" s="40">
        <v>0.30969999999999998</v>
      </c>
      <c r="D124" s="40">
        <v>0.28810000000000002</v>
      </c>
      <c r="E124" s="40">
        <v>0.47310000000000002</v>
      </c>
      <c r="F124" s="40">
        <v>0.37259999999999999</v>
      </c>
      <c r="G124" s="40">
        <v>0.41239999999999999</v>
      </c>
      <c r="H124" s="40">
        <v>0.36049999999999999</v>
      </c>
      <c r="I124" s="40">
        <v>0.39860000000000001</v>
      </c>
      <c r="J124" s="40">
        <v>0.30459999999999998</v>
      </c>
      <c r="K124" s="40">
        <v>0.47010000000000002</v>
      </c>
      <c r="L124" s="40">
        <v>0.4617</v>
      </c>
      <c r="M124" s="40">
        <v>0.49480000000000002</v>
      </c>
      <c r="N124" s="40">
        <v>0.68910000000000005</v>
      </c>
      <c r="O124" s="40">
        <v>0.75770000000000004</v>
      </c>
      <c r="P124" s="40">
        <v>0.54969999999999997</v>
      </c>
      <c r="Q124" s="40">
        <v>0.57999999999999996</v>
      </c>
      <c r="R124" s="40">
        <v>0.41899999999999998</v>
      </c>
      <c r="S124" s="40">
        <v>0.63780000000000003</v>
      </c>
      <c r="T124" s="40">
        <v>0.62809999999999999</v>
      </c>
    </row>
    <row r="125" spans="1:20" ht="12.75" customHeight="1" x14ac:dyDescent="0.25">
      <c r="A125" s="55" t="s">
        <v>199</v>
      </c>
      <c r="B125" s="58" t="s">
        <v>199</v>
      </c>
      <c r="C125" s="40">
        <v>12.123900000000001</v>
      </c>
      <c r="D125" s="40">
        <v>11.916600000000001</v>
      </c>
      <c r="E125" s="40">
        <v>11.6586</v>
      </c>
      <c r="F125" s="40">
        <v>10.552099999999999</v>
      </c>
      <c r="G125" s="40">
        <v>2.8927999999999998</v>
      </c>
      <c r="H125" s="40">
        <v>3.14</v>
      </c>
      <c r="I125" s="40">
        <v>3.3580999999999999</v>
      </c>
      <c r="J125" s="40">
        <v>3.4489000000000001</v>
      </c>
      <c r="K125" s="40">
        <v>3.2738</v>
      </c>
      <c r="L125" s="40">
        <v>3.3168000000000002</v>
      </c>
      <c r="M125" s="40">
        <v>3.3622999999999998</v>
      </c>
      <c r="N125" s="40">
        <v>3.4860000000000002</v>
      </c>
      <c r="O125" s="40">
        <v>3.5276000000000001</v>
      </c>
      <c r="P125" s="40">
        <v>2.9184999999999999</v>
      </c>
      <c r="Q125" s="40">
        <v>3.2206999999999999</v>
      </c>
      <c r="R125" s="40">
        <v>3.0867</v>
      </c>
      <c r="S125" s="40">
        <v>2.9588000000000001</v>
      </c>
      <c r="T125" s="40">
        <v>2.9872000000000001</v>
      </c>
    </row>
    <row r="126" spans="1:20" ht="12.75" customHeight="1" x14ac:dyDescent="0.25">
      <c r="A126" s="55" t="s">
        <v>191</v>
      </c>
      <c r="B126" s="58" t="s">
        <v>191</v>
      </c>
      <c r="C126" s="40">
        <v>5.7465999999999999</v>
      </c>
      <c r="D126" s="40">
        <v>8.3930000000000007</v>
      </c>
      <c r="E126" s="40">
        <v>8.9847000000000001</v>
      </c>
      <c r="F126" s="40">
        <v>9.5097000000000005</v>
      </c>
      <c r="G126" s="40">
        <v>8.0202000000000009</v>
      </c>
      <c r="H126" s="40">
        <v>8.7416999999999998</v>
      </c>
      <c r="I126" s="40">
        <v>9.7344000000000008</v>
      </c>
      <c r="J126" s="40">
        <v>9.7459000000000007</v>
      </c>
      <c r="K126" s="40">
        <v>10.0365</v>
      </c>
      <c r="L126" s="40">
        <v>10.006399999999999</v>
      </c>
      <c r="M126" s="40">
        <v>10.3048</v>
      </c>
      <c r="N126" s="40">
        <v>9.8424999999999994</v>
      </c>
      <c r="O126" s="40">
        <v>9.9521999999999995</v>
      </c>
      <c r="P126" s="40">
        <v>10.4194</v>
      </c>
      <c r="Q126" s="40">
        <v>10.603999999999999</v>
      </c>
      <c r="R126" s="40">
        <v>10.565</v>
      </c>
      <c r="S126" s="40">
        <v>11.696</v>
      </c>
      <c r="T126" s="40">
        <v>12.0951</v>
      </c>
    </row>
    <row r="127" spans="1:20" ht="12.75" customHeight="1" x14ac:dyDescent="0.25">
      <c r="A127" s="55" t="s">
        <v>154</v>
      </c>
      <c r="B127" s="58" t="s">
        <v>154</v>
      </c>
      <c r="C127" s="40">
        <v>23.455400000000001</v>
      </c>
      <c r="D127" s="40">
        <v>34.563299999999998</v>
      </c>
      <c r="E127" s="40">
        <v>31.637799999999999</v>
      </c>
      <c r="F127" s="40">
        <v>33.570099999999996</v>
      </c>
      <c r="G127" s="40">
        <v>30.0458</v>
      </c>
      <c r="H127" s="40">
        <v>29.708600000000001</v>
      </c>
      <c r="I127" s="40">
        <v>28.0974</v>
      </c>
      <c r="J127" s="40">
        <v>29.103000000000002</v>
      </c>
      <c r="K127" s="40">
        <v>28.428599999999999</v>
      </c>
      <c r="L127" s="40">
        <v>28.314</v>
      </c>
      <c r="M127" s="40">
        <v>28.925799999999999</v>
      </c>
      <c r="N127" s="40">
        <v>31.157299999999999</v>
      </c>
      <c r="O127" s="40">
        <v>30.5153</v>
      </c>
      <c r="P127" s="40">
        <v>29.447399999999998</v>
      </c>
      <c r="Q127" s="40">
        <v>30.616</v>
      </c>
      <c r="R127" s="40">
        <v>30.046500000000002</v>
      </c>
      <c r="S127" s="40">
        <v>30.3673</v>
      </c>
      <c r="T127" s="40">
        <v>29.132200000000001</v>
      </c>
    </row>
    <row r="128" spans="1:20" ht="12.75" customHeight="1" x14ac:dyDescent="0.25">
      <c r="A128" s="55" t="s">
        <v>18</v>
      </c>
      <c r="B128" s="41" t="s">
        <v>18</v>
      </c>
      <c r="C128" s="42" t="s">
        <v>166</v>
      </c>
      <c r="D128" s="42">
        <v>0.96619999999999995</v>
      </c>
      <c r="E128" s="42">
        <v>1.1996</v>
      </c>
      <c r="F128" s="42">
        <v>1.1568000000000001</v>
      </c>
      <c r="G128" s="42">
        <v>1.2072000000000001</v>
      </c>
      <c r="H128" s="42">
        <v>0.93120000000000003</v>
      </c>
      <c r="I128" s="42">
        <v>0.91400000000000003</v>
      </c>
      <c r="J128" s="42">
        <v>0.75790000000000002</v>
      </c>
      <c r="K128" s="42">
        <v>0.96889999999999998</v>
      </c>
      <c r="L128" s="42">
        <v>1.0636000000000001</v>
      </c>
      <c r="M128" s="42">
        <v>1.1404000000000001</v>
      </c>
      <c r="N128" s="42">
        <v>1.0407</v>
      </c>
      <c r="O128" s="42">
        <v>1.0182</v>
      </c>
      <c r="P128" s="42">
        <v>1.1498999999999999</v>
      </c>
      <c r="Q128" s="42">
        <v>1.0943000000000001</v>
      </c>
      <c r="R128" s="42">
        <v>1.2070000000000001</v>
      </c>
      <c r="S128" s="42">
        <v>1.1535</v>
      </c>
      <c r="T128" s="42">
        <v>1.2242999999999999</v>
      </c>
    </row>
    <row r="129" spans="1:20" ht="12.75" customHeight="1" x14ac:dyDescent="0.25">
      <c r="A129" s="55" t="s">
        <v>183</v>
      </c>
      <c r="B129" s="41" t="s">
        <v>183</v>
      </c>
      <c r="C129" s="42">
        <v>5.5300000000000002E-2</v>
      </c>
      <c r="D129" s="42">
        <v>7.7499999999999999E-2</v>
      </c>
      <c r="E129" s="42">
        <v>0.10150000000000001</v>
      </c>
      <c r="F129" s="42">
        <v>0.12520000000000001</v>
      </c>
      <c r="G129" s="42">
        <v>0.13819999999999999</v>
      </c>
      <c r="H129" s="42">
        <v>0.18060000000000001</v>
      </c>
      <c r="I129" s="42">
        <v>0.18029999999999999</v>
      </c>
      <c r="J129" s="42">
        <v>0.16489999999999999</v>
      </c>
      <c r="K129" s="42">
        <v>0.21229999999999999</v>
      </c>
      <c r="L129" s="42">
        <v>0.20100000000000001</v>
      </c>
      <c r="M129" s="42">
        <v>0.24970000000000001</v>
      </c>
      <c r="N129" s="42">
        <v>0.24759999999999999</v>
      </c>
      <c r="O129" s="42">
        <v>0.2681</v>
      </c>
      <c r="P129" s="42">
        <v>0.15609999999999999</v>
      </c>
      <c r="Q129" s="42">
        <v>0.1595</v>
      </c>
      <c r="R129" s="42">
        <v>0.15740000000000001</v>
      </c>
      <c r="S129" s="42">
        <v>0.19900000000000001</v>
      </c>
      <c r="T129" s="42">
        <v>0.18440000000000001</v>
      </c>
    </row>
    <row r="130" spans="1:20" ht="12.75" customHeight="1" x14ac:dyDescent="0.25">
      <c r="A130" s="55" t="s">
        <v>19</v>
      </c>
      <c r="B130" s="41" t="s">
        <v>19</v>
      </c>
      <c r="C130" s="42">
        <v>7.2</v>
      </c>
      <c r="D130" s="42">
        <v>3.6</v>
      </c>
      <c r="E130" s="42">
        <v>3.7</v>
      </c>
      <c r="F130" s="42">
        <v>3.5</v>
      </c>
      <c r="G130" s="42">
        <v>3.4</v>
      </c>
      <c r="H130" s="42">
        <v>3.2</v>
      </c>
      <c r="I130" s="42">
        <v>2.9</v>
      </c>
      <c r="J130" s="42">
        <v>3.2</v>
      </c>
      <c r="K130" s="42">
        <v>3.2</v>
      </c>
      <c r="L130" s="42">
        <v>3.3</v>
      </c>
      <c r="M130" s="42">
        <v>3.4</v>
      </c>
      <c r="N130" s="42">
        <v>3.5</v>
      </c>
      <c r="O130" s="42">
        <v>3.7</v>
      </c>
      <c r="P130" s="42">
        <v>3.9</v>
      </c>
      <c r="Q130" s="42">
        <v>3.8</v>
      </c>
      <c r="R130" s="42">
        <v>3.5</v>
      </c>
      <c r="S130" s="42">
        <v>4.0999999999999996</v>
      </c>
      <c r="T130" s="42">
        <v>3.7</v>
      </c>
    </row>
    <row r="131" spans="1:20" ht="12.75" customHeight="1" x14ac:dyDescent="0.25">
      <c r="A131" s="55" t="s">
        <v>54</v>
      </c>
      <c r="B131" s="41" t="s">
        <v>54</v>
      </c>
      <c r="C131" s="42">
        <v>3.3672</v>
      </c>
      <c r="D131" s="42">
        <v>4.4922000000000004</v>
      </c>
      <c r="E131" s="42">
        <v>4.4957000000000003</v>
      </c>
      <c r="F131" s="42">
        <v>5.0617000000000001</v>
      </c>
      <c r="G131" s="42">
        <v>5.3486000000000002</v>
      </c>
      <c r="H131" s="42">
        <v>5.2251000000000003</v>
      </c>
      <c r="I131" s="42">
        <v>4.7240000000000002</v>
      </c>
      <c r="J131" s="42">
        <v>4.8262</v>
      </c>
      <c r="K131" s="42">
        <v>4.5613000000000001</v>
      </c>
      <c r="L131" s="42">
        <v>4.9368999999999996</v>
      </c>
      <c r="M131" s="42">
        <v>4.3686999999999996</v>
      </c>
      <c r="N131" s="42">
        <v>4.0746000000000002</v>
      </c>
      <c r="O131" s="42">
        <v>3.5529999999999999</v>
      </c>
      <c r="P131" s="42">
        <v>3.2658999999999998</v>
      </c>
      <c r="Q131" s="42">
        <v>4.1250999999999998</v>
      </c>
      <c r="R131" s="42">
        <v>4.9241999999999999</v>
      </c>
      <c r="S131" s="42">
        <v>4.6281999999999996</v>
      </c>
      <c r="T131" s="42">
        <v>4.5750000000000002</v>
      </c>
    </row>
    <row r="132" spans="1:20" ht="12.75" customHeight="1" x14ac:dyDescent="0.25">
      <c r="A132" s="55" t="s">
        <v>184</v>
      </c>
      <c r="B132" s="41" t="s">
        <v>184</v>
      </c>
      <c r="C132" s="42" t="s">
        <v>166</v>
      </c>
      <c r="D132" s="42" t="s">
        <v>166</v>
      </c>
      <c r="E132" s="42" t="s">
        <v>166</v>
      </c>
      <c r="F132" s="42" t="s">
        <v>166</v>
      </c>
      <c r="G132" s="42" t="s">
        <v>166</v>
      </c>
      <c r="H132" s="42" t="s">
        <v>166</v>
      </c>
      <c r="I132" s="42" t="s">
        <v>166</v>
      </c>
      <c r="J132" s="42" t="s">
        <v>166</v>
      </c>
      <c r="K132" s="42" t="s">
        <v>166</v>
      </c>
      <c r="L132" s="42" t="s">
        <v>166</v>
      </c>
      <c r="M132" s="42" t="s">
        <v>166</v>
      </c>
      <c r="N132" s="42">
        <v>0.7369</v>
      </c>
      <c r="O132" s="42">
        <v>0.74460000000000004</v>
      </c>
      <c r="P132" s="42">
        <v>0.75370000000000004</v>
      </c>
      <c r="Q132" s="42">
        <v>1.0561</v>
      </c>
      <c r="R132" s="42">
        <v>1.0615000000000001</v>
      </c>
      <c r="S132" s="42">
        <v>1.1244000000000001</v>
      </c>
      <c r="T132" s="42">
        <v>1.0841000000000001</v>
      </c>
    </row>
    <row r="133" spans="1:20" ht="12.75" customHeight="1" x14ac:dyDescent="0.25">
      <c r="A133" s="55" t="s">
        <v>155</v>
      </c>
      <c r="B133" s="58" t="s">
        <v>155</v>
      </c>
      <c r="C133" s="40">
        <v>0.23019999999999999</v>
      </c>
      <c r="D133" s="40">
        <v>0.16039999999999999</v>
      </c>
      <c r="E133" s="40">
        <v>0.15679999999999999</v>
      </c>
      <c r="F133" s="40">
        <v>0.15040000000000001</v>
      </c>
      <c r="G133" s="40">
        <v>0.152</v>
      </c>
      <c r="H133" s="40">
        <v>0.14849999999999999</v>
      </c>
      <c r="I133" s="40">
        <v>0.15090000000000001</v>
      </c>
      <c r="J133" s="40">
        <v>0.16750000000000001</v>
      </c>
      <c r="K133" s="40">
        <v>0.1636</v>
      </c>
      <c r="L133" s="40">
        <v>0.17019999999999999</v>
      </c>
      <c r="M133" s="40">
        <v>0.19689999999999999</v>
      </c>
      <c r="N133" s="40">
        <v>0.22650000000000001</v>
      </c>
      <c r="O133" s="40">
        <v>0.2243</v>
      </c>
      <c r="P133" s="40">
        <v>0.19259999999999999</v>
      </c>
      <c r="Q133" s="40">
        <v>0.15679999999999999</v>
      </c>
      <c r="R133" s="40">
        <v>0.13819999999999999</v>
      </c>
      <c r="S133" s="40">
        <v>0.2029</v>
      </c>
      <c r="T133" s="40">
        <v>0.21840000000000001</v>
      </c>
    </row>
    <row r="134" spans="1:20" ht="12.75" customHeight="1" x14ac:dyDescent="0.25">
      <c r="A134" s="55" t="s">
        <v>192</v>
      </c>
      <c r="B134" s="58" t="s">
        <v>192</v>
      </c>
      <c r="C134" s="40">
        <v>8.6341999999999999</v>
      </c>
      <c r="D134" s="40">
        <v>9.6935000000000002</v>
      </c>
      <c r="E134" s="40">
        <v>9.1285000000000007</v>
      </c>
      <c r="F134" s="40">
        <v>9.1333000000000002</v>
      </c>
      <c r="G134" s="40">
        <v>9.0780999999999992</v>
      </c>
      <c r="H134" s="40">
        <v>8.7612000000000005</v>
      </c>
      <c r="I134" s="40">
        <v>9.1020000000000003</v>
      </c>
      <c r="J134" s="40">
        <v>9.1468000000000007</v>
      </c>
      <c r="K134" s="40">
        <v>8.9566999999999997</v>
      </c>
      <c r="L134" s="40">
        <v>9.0670999999999999</v>
      </c>
      <c r="M134" s="40">
        <v>9.1445000000000007</v>
      </c>
      <c r="N134" s="40">
        <v>9.3141999999999996</v>
      </c>
      <c r="O134" s="40">
        <v>9.5859000000000005</v>
      </c>
      <c r="P134" s="40">
        <v>9.2059999999999995</v>
      </c>
      <c r="Q134" s="40">
        <v>9.5193999999999992</v>
      </c>
      <c r="R134" s="40">
        <v>10.4483</v>
      </c>
      <c r="S134" s="40">
        <v>10.935499999999999</v>
      </c>
      <c r="T134" s="40">
        <v>6.3933999999999997</v>
      </c>
    </row>
    <row r="135" spans="1:20" ht="12.75" customHeight="1" x14ac:dyDescent="0.25">
      <c r="A135" s="55" t="s">
        <v>135</v>
      </c>
      <c r="B135" s="58" t="s">
        <v>135</v>
      </c>
      <c r="C135" s="40">
        <v>7</v>
      </c>
      <c r="D135" s="40">
        <v>6.7</v>
      </c>
      <c r="E135" s="40">
        <v>6.6</v>
      </c>
      <c r="F135" s="40">
        <v>6.9</v>
      </c>
      <c r="G135" s="40">
        <v>7.2</v>
      </c>
      <c r="H135" s="40">
        <v>7</v>
      </c>
      <c r="I135" s="40">
        <v>6.7</v>
      </c>
      <c r="J135" s="40">
        <v>6.6</v>
      </c>
      <c r="K135" s="40">
        <v>6.7</v>
      </c>
      <c r="L135" s="40">
        <v>6.9</v>
      </c>
      <c r="M135" s="40">
        <v>6.8</v>
      </c>
      <c r="N135" s="40">
        <v>6.7</v>
      </c>
      <c r="O135" s="40">
        <v>6.7</v>
      </c>
      <c r="P135" s="40">
        <v>5.8</v>
      </c>
      <c r="Q135" s="40">
        <v>6.3</v>
      </c>
      <c r="R135" s="40">
        <v>5.8</v>
      </c>
      <c r="S135" s="40">
        <v>5.4</v>
      </c>
      <c r="T135" s="40">
        <v>4.9000000000000004</v>
      </c>
    </row>
    <row r="136" spans="1:20" ht="12.75" customHeight="1" x14ac:dyDescent="0.25">
      <c r="A136" s="55" t="s">
        <v>20</v>
      </c>
      <c r="B136" s="58" t="s">
        <v>20</v>
      </c>
      <c r="C136" s="40">
        <v>9.6999999999999993</v>
      </c>
      <c r="D136" s="40">
        <v>4.2</v>
      </c>
      <c r="E136" s="40">
        <v>4.4000000000000004</v>
      </c>
      <c r="F136" s="40">
        <v>4.2</v>
      </c>
      <c r="G136" s="40">
        <v>4.5</v>
      </c>
      <c r="H136" s="40">
        <v>3.8</v>
      </c>
      <c r="I136" s="40">
        <v>3.4</v>
      </c>
      <c r="J136" s="40">
        <v>3.6</v>
      </c>
      <c r="K136" s="40">
        <v>3.7</v>
      </c>
      <c r="L136" s="40">
        <v>3.7</v>
      </c>
      <c r="M136" s="40">
        <v>4</v>
      </c>
      <c r="N136" s="40">
        <v>4.3</v>
      </c>
      <c r="O136" s="40">
        <v>4.4000000000000004</v>
      </c>
      <c r="P136" s="40">
        <v>4.9000000000000004</v>
      </c>
      <c r="Q136" s="40">
        <v>4.8</v>
      </c>
      <c r="R136" s="40">
        <v>4.2</v>
      </c>
      <c r="S136" s="40">
        <v>4.5</v>
      </c>
      <c r="T136" s="40">
        <v>4.5999999999999996</v>
      </c>
    </row>
    <row r="137" spans="1:20" ht="12.75" customHeight="1" x14ac:dyDescent="0.25">
      <c r="A137" s="55" t="s">
        <v>55</v>
      </c>
      <c r="B137" s="58" t="s">
        <v>55</v>
      </c>
      <c r="C137" s="40">
        <v>31.3</v>
      </c>
      <c r="D137" s="40">
        <v>22.6</v>
      </c>
      <c r="E137" s="40">
        <v>22.4</v>
      </c>
      <c r="F137" s="40">
        <v>20.399999999999999</v>
      </c>
      <c r="G137" s="40">
        <v>18</v>
      </c>
      <c r="H137" s="40">
        <v>18.7</v>
      </c>
      <c r="I137" s="40">
        <v>20.100000000000001</v>
      </c>
      <c r="J137" s="40">
        <v>21.1</v>
      </c>
      <c r="K137" s="40">
        <v>22.7</v>
      </c>
      <c r="L137" s="40">
        <v>23.3</v>
      </c>
      <c r="M137" s="40">
        <v>26.3</v>
      </c>
      <c r="N137" s="40">
        <v>26.4</v>
      </c>
      <c r="O137" s="40">
        <v>25.7</v>
      </c>
      <c r="P137" s="40">
        <v>23.9</v>
      </c>
      <c r="Q137" s="40">
        <v>23</v>
      </c>
      <c r="R137" s="40">
        <v>21.5</v>
      </c>
      <c r="S137" s="40">
        <v>22.2</v>
      </c>
      <c r="T137" s="40">
        <v>21.6</v>
      </c>
    </row>
    <row r="138" spans="1:20" x14ac:dyDescent="0.25">
      <c r="A138" s="55" t="s">
        <v>56</v>
      </c>
      <c r="B138" s="41" t="s">
        <v>56</v>
      </c>
      <c r="C138" s="42">
        <v>8.5400000000000004E-2</v>
      </c>
      <c r="D138" s="42">
        <v>9.7600000000000006E-2</v>
      </c>
      <c r="E138" s="42">
        <v>0.1017</v>
      </c>
      <c r="F138" s="42">
        <v>0.1187</v>
      </c>
      <c r="G138" s="42">
        <v>0.11749999999999999</v>
      </c>
      <c r="H138" s="42">
        <v>0.12609999999999999</v>
      </c>
      <c r="I138" s="42">
        <v>0.11899999999999999</v>
      </c>
      <c r="J138" s="42">
        <v>0.10730000000000001</v>
      </c>
      <c r="K138" s="42">
        <v>7.3800000000000004E-2</v>
      </c>
      <c r="L138" s="42">
        <v>9.8699999999999996E-2</v>
      </c>
      <c r="M138" s="42">
        <v>0.1018</v>
      </c>
      <c r="N138" s="42">
        <v>9.5200000000000007E-2</v>
      </c>
      <c r="O138" s="42">
        <v>8.9399999999999993E-2</v>
      </c>
      <c r="P138" s="42">
        <v>9.3700000000000006E-2</v>
      </c>
      <c r="Q138" s="42">
        <v>9.9699999999999997E-2</v>
      </c>
      <c r="R138" s="42">
        <v>9.2499999999999999E-2</v>
      </c>
      <c r="S138" s="42">
        <v>9.9000000000000005E-2</v>
      </c>
      <c r="T138" s="42">
        <v>0.113</v>
      </c>
    </row>
    <row r="139" spans="1:20" ht="14.25" customHeight="1" x14ac:dyDescent="0.25">
      <c r="A139" s="55" t="s">
        <v>106</v>
      </c>
      <c r="B139" s="41" t="s">
        <v>106</v>
      </c>
      <c r="C139" s="42">
        <v>6.4799999999999996E-2</v>
      </c>
      <c r="D139" s="42">
        <v>7.3200000000000001E-2</v>
      </c>
      <c r="E139" s="42">
        <v>7.0099999999999996E-2</v>
      </c>
      <c r="F139" s="42">
        <v>7.2999999999999995E-2</v>
      </c>
      <c r="G139" s="42">
        <v>7.7499999999999999E-2</v>
      </c>
      <c r="H139" s="42">
        <v>9.06E-2</v>
      </c>
      <c r="I139" s="42">
        <v>0.08</v>
      </c>
      <c r="J139" s="42">
        <v>7.7899999999999997E-2</v>
      </c>
      <c r="K139" s="42">
        <v>7.4099999999999999E-2</v>
      </c>
      <c r="L139" s="42">
        <v>7.8200000000000006E-2</v>
      </c>
      <c r="M139" s="42">
        <v>7.7600000000000002E-2</v>
      </c>
      <c r="N139" s="42">
        <v>7.0900000000000005E-2</v>
      </c>
      <c r="O139" s="42">
        <v>7.1599999999999997E-2</v>
      </c>
      <c r="P139" s="42">
        <v>6.9500000000000006E-2</v>
      </c>
      <c r="Q139" s="42">
        <v>8.1199999999999994E-2</v>
      </c>
      <c r="R139" s="42">
        <v>7.2499999999999995E-2</v>
      </c>
      <c r="S139" s="42">
        <v>8.0799999999999997E-2</v>
      </c>
      <c r="T139" s="42">
        <v>7.8E-2</v>
      </c>
    </row>
    <row r="140" spans="1:20" ht="12.75" customHeight="1" x14ac:dyDescent="0.25">
      <c r="A140" s="55" t="s">
        <v>136</v>
      </c>
      <c r="B140" s="41" t="s">
        <v>136</v>
      </c>
      <c r="C140" s="42">
        <v>3.1076000000000001</v>
      </c>
      <c r="D140" s="42">
        <v>5.8445999999999998</v>
      </c>
      <c r="E140" s="42">
        <v>5.8973000000000004</v>
      </c>
      <c r="F140" s="42">
        <v>5.7241999999999997</v>
      </c>
      <c r="G140" s="42">
        <v>5.1078999999999999</v>
      </c>
      <c r="H140" s="42">
        <v>4.7141000000000002</v>
      </c>
      <c r="I140" s="42">
        <v>5.4055999999999997</v>
      </c>
      <c r="J140" s="42">
        <v>5.7141999999999999</v>
      </c>
      <c r="K140" s="42">
        <v>5.5349000000000004</v>
      </c>
      <c r="L140" s="42">
        <v>6.4387999999999996</v>
      </c>
      <c r="M140" s="42">
        <v>6.5970000000000004</v>
      </c>
      <c r="N140" s="42">
        <v>6.8634000000000004</v>
      </c>
      <c r="O140" s="42">
        <v>6.4817999999999998</v>
      </c>
      <c r="P140" s="42">
        <v>7.016</v>
      </c>
      <c r="Q140" s="42">
        <v>7.6271000000000004</v>
      </c>
      <c r="R140" s="42">
        <v>7.3388999999999998</v>
      </c>
      <c r="S140" s="42">
        <v>7.9428000000000001</v>
      </c>
      <c r="T140" s="42">
        <v>7.8476999999999997</v>
      </c>
    </row>
    <row r="141" spans="1:20" ht="12.75" customHeight="1" x14ac:dyDescent="0.25">
      <c r="A141" s="55" t="s">
        <v>137</v>
      </c>
      <c r="B141" s="41" t="s">
        <v>137</v>
      </c>
      <c r="C141" s="42">
        <v>0.71350000000000002</v>
      </c>
      <c r="D141" s="42">
        <v>1.1227</v>
      </c>
      <c r="E141" s="42">
        <v>1.2727999999999999</v>
      </c>
      <c r="F141" s="42">
        <v>1.4305000000000001</v>
      </c>
      <c r="G141" s="42">
        <v>1.2738</v>
      </c>
      <c r="H141" s="42">
        <v>1.7413000000000001</v>
      </c>
      <c r="I141" s="42">
        <v>1.8285</v>
      </c>
      <c r="J141" s="42">
        <v>2.0722</v>
      </c>
      <c r="K141" s="42">
        <v>2.4382000000000001</v>
      </c>
      <c r="L141" s="42">
        <v>2.0783999999999998</v>
      </c>
      <c r="M141" s="42">
        <v>2.6577000000000002</v>
      </c>
      <c r="N141" s="42">
        <v>2.3536999999999999</v>
      </c>
      <c r="O141" s="42">
        <v>2.9304999999999999</v>
      </c>
      <c r="P141" s="42">
        <v>2.9742000000000002</v>
      </c>
      <c r="Q141" s="42">
        <v>3.2132000000000001</v>
      </c>
      <c r="R141" s="42">
        <v>3.3382000000000001</v>
      </c>
      <c r="S141" s="42">
        <v>3.2989000000000002</v>
      </c>
      <c r="T141" s="42">
        <v>3.3250000000000002</v>
      </c>
    </row>
    <row r="142" spans="1:20" ht="12.75" customHeight="1" x14ac:dyDescent="0.25">
      <c r="A142" s="55" t="s">
        <v>57</v>
      </c>
      <c r="B142" s="41" t="s">
        <v>57</v>
      </c>
      <c r="C142" s="42">
        <v>5.2999999999999999E-2</v>
      </c>
      <c r="D142" s="42">
        <v>5.2200000000000003E-2</v>
      </c>
      <c r="E142" s="42">
        <v>5.2900000000000003E-2</v>
      </c>
      <c r="F142" s="42">
        <v>5.5399999999999998E-2</v>
      </c>
      <c r="G142" s="42">
        <v>7.85E-2</v>
      </c>
      <c r="H142" s="42">
        <v>7.9799999999999996E-2</v>
      </c>
      <c r="I142" s="42">
        <v>8.0100000000000005E-2</v>
      </c>
      <c r="J142" s="42">
        <v>7.85E-2</v>
      </c>
      <c r="K142" s="42">
        <v>7.7799999999999994E-2</v>
      </c>
      <c r="L142" s="42">
        <v>7.5200000000000003E-2</v>
      </c>
      <c r="M142" s="42">
        <v>7.5700000000000003E-2</v>
      </c>
      <c r="N142" s="42">
        <v>7.5200000000000003E-2</v>
      </c>
      <c r="O142" s="42">
        <v>7.6499999999999999E-2</v>
      </c>
      <c r="P142" s="42">
        <v>7.9200000000000007E-2</v>
      </c>
      <c r="Q142" s="42">
        <v>8.1500000000000003E-2</v>
      </c>
      <c r="R142" s="42">
        <v>8.4599999999999995E-2</v>
      </c>
      <c r="S142" s="42">
        <v>8.8400000000000006E-2</v>
      </c>
      <c r="T142" s="42">
        <v>8.6699999999999999E-2</v>
      </c>
    </row>
    <row r="143" spans="1:20" ht="12.75" customHeight="1" x14ac:dyDescent="0.25">
      <c r="A143" s="55" t="s">
        <v>58</v>
      </c>
      <c r="B143" s="58" t="s">
        <v>58</v>
      </c>
      <c r="C143" s="40">
        <v>5</v>
      </c>
      <c r="D143" s="40">
        <v>5.6</v>
      </c>
      <c r="E143" s="40">
        <v>5.7</v>
      </c>
      <c r="F143" s="40">
        <v>5.6</v>
      </c>
      <c r="G143" s="40">
        <v>5.6</v>
      </c>
      <c r="H143" s="40">
        <v>5.8</v>
      </c>
      <c r="I143" s="40">
        <v>5.8</v>
      </c>
      <c r="J143" s="40">
        <v>6</v>
      </c>
      <c r="K143" s="40">
        <v>6.1</v>
      </c>
      <c r="L143" s="40">
        <v>6.5</v>
      </c>
      <c r="M143" s="40">
        <v>6.3</v>
      </c>
      <c r="N143" s="40">
        <v>6.5</v>
      </c>
      <c r="O143" s="40">
        <v>6.4</v>
      </c>
      <c r="P143" s="40">
        <v>6.6</v>
      </c>
      <c r="Q143" s="40">
        <v>6.5</v>
      </c>
      <c r="R143" s="40">
        <v>6.2</v>
      </c>
      <c r="S143" s="40">
        <v>6.2</v>
      </c>
      <c r="T143" s="40">
        <v>6.3</v>
      </c>
    </row>
    <row r="144" spans="1:20" ht="12.75" customHeight="1" x14ac:dyDescent="0.25">
      <c r="A144" s="55" t="s">
        <v>156</v>
      </c>
      <c r="B144" s="58" t="s">
        <v>156</v>
      </c>
      <c r="C144" s="40">
        <v>5.7697000000000003</v>
      </c>
      <c r="D144" s="40">
        <v>5.5293000000000001</v>
      </c>
      <c r="E144" s="40">
        <v>5.4492000000000003</v>
      </c>
      <c r="F144" s="40">
        <v>5.4236000000000004</v>
      </c>
      <c r="G144" s="40">
        <v>5.4824999999999999</v>
      </c>
      <c r="H144" s="40">
        <v>5.4638</v>
      </c>
      <c r="I144" s="40">
        <v>5.5149999999999997</v>
      </c>
      <c r="J144" s="40">
        <v>5.4550999999999998</v>
      </c>
      <c r="K144" s="40">
        <v>5.3045999999999998</v>
      </c>
      <c r="L144" s="40">
        <v>5.7857000000000003</v>
      </c>
      <c r="M144" s="40">
        <v>6.0707000000000004</v>
      </c>
      <c r="N144" s="40">
        <v>6.2565999999999997</v>
      </c>
      <c r="O144" s="40">
        <v>5.9490999999999996</v>
      </c>
      <c r="P144" s="40">
        <v>5.3913000000000002</v>
      </c>
      <c r="Q144" s="40">
        <v>5.3258999999999999</v>
      </c>
      <c r="R144" s="40">
        <v>5.6741000000000001</v>
      </c>
      <c r="S144" s="40">
        <v>5.6540999999999997</v>
      </c>
      <c r="T144" s="40">
        <v>6.0980999999999996</v>
      </c>
    </row>
    <row r="145" spans="1:20" ht="12.75" customHeight="1" x14ac:dyDescent="0.25">
      <c r="A145" s="55" t="s">
        <v>59</v>
      </c>
      <c r="B145" s="58" t="s">
        <v>59</v>
      </c>
      <c r="C145" s="40">
        <v>1.3169999999999999</v>
      </c>
      <c r="D145" s="40">
        <v>1.2707999999999999</v>
      </c>
      <c r="E145" s="40">
        <v>1.2372000000000001</v>
      </c>
      <c r="F145" s="40">
        <v>1.1953</v>
      </c>
      <c r="G145" s="40">
        <v>0.41699999999999998</v>
      </c>
      <c r="H145" s="40">
        <v>0.43120000000000003</v>
      </c>
      <c r="I145" s="40">
        <v>0.43330000000000002</v>
      </c>
      <c r="J145" s="40">
        <v>0.45979999999999999</v>
      </c>
      <c r="K145" s="40">
        <v>0.4703</v>
      </c>
      <c r="L145" s="40">
        <v>0.46860000000000002</v>
      </c>
      <c r="M145" s="40">
        <v>0.50290000000000001</v>
      </c>
      <c r="N145" s="40">
        <v>0.50470000000000004</v>
      </c>
      <c r="O145" s="40">
        <v>0.49719999999999998</v>
      </c>
      <c r="P145" s="40">
        <v>0.55389999999999995</v>
      </c>
      <c r="Q145" s="40">
        <v>0.56569999999999998</v>
      </c>
      <c r="R145" s="40">
        <v>0.60589999999999999</v>
      </c>
      <c r="S145" s="40">
        <v>0.59230000000000005</v>
      </c>
      <c r="T145" s="40">
        <v>0.62390000000000001</v>
      </c>
    </row>
    <row r="146" spans="1:20" ht="12.75" customHeight="1" x14ac:dyDescent="0.25">
      <c r="A146" s="55" t="s">
        <v>60</v>
      </c>
      <c r="B146" s="58" t="s">
        <v>60</v>
      </c>
      <c r="C146" s="40">
        <v>1.3856999999999999</v>
      </c>
      <c r="D146" s="40">
        <v>1.6212</v>
      </c>
      <c r="E146" s="40">
        <v>1.708</v>
      </c>
      <c r="F146" s="40">
        <v>1.7307999999999999</v>
      </c>
      <c r="G146" s="40">
        <v>1.8616999999999999</v>
      </c>
      <c r="H146" s="40">
        <v>2.0638000000000001</v>
      </c>
      <c r="I146" s="40">
        <v>2.2711000000000001</v>
      </c>
      <c r="J146" s="40">
        <v>2.4011999999999998</v>
      </c>
      <c r="K146" s="40">
        <v>2.407</v>
      </c>
      <c r="L146" s="40">
        <v>2.5428000000000002</v>
      </c>
      <c r="M146" s="40">
        <v>2.5575999999999999</v>
      </c>
      <c r="N146" s="40">
        <v>2.7183000000000002</v>
      </c>
      <c r="O146" s="40">
        <v>2.9842</v>
      </c>
      <c r="P146" s="40">
        <v>3.0238</v>
      </c>
      <c r="Q146" s="40">
        <v>3.0815000000000001</v>
      </c>
      <c r="R146" s="40">
        <v>3.0129000000000001</v>
      </c>
      <c r="S146" s="40">
        <v>3.1823000000000001</v>
      </c>
      <c r="T146" s="40">
        <v>3.1714000000000002</v>
      </c>
    </row>
    <row r="147" spans="1:20" ht="12.75" customHeight="1" x14ac:dyDescent="0.25">
      <c r="A147" s="55" t="s">
        <v>107</v>
      </c>
      <c r="B147" s="58" t="s">
        <v>107</v>
      </c>
      <c r="C147" s="40">
        <v>3.6513</v>
      </c>
      <c r="D147" s="40">
        <v>3.4415</v>
      </c>
      <c r="E147" s="40">
        <v>3.5131000000000001</v>
      </c>
      <c r="F147" s="40">
        <v>3.6278999999999999</v>
      </c>
      <c r="G147" s="40">
        <v>3.7153999999999998</v>
      </c>
      <c r="H147" s="40">
        <v>3.7393999999999998</v>
      </c>
      <c r="I147" s="40">
        <v>3.6823999999999999</v>
      </c>
      <c r="J147" s="40">
        <v>3.7557999999999998</v>
      </c>
      <c r="K147" s="40">
        <v>3.6717</v>
      </c>
      <c r="L147" s="40">
        <v>3.7565</v>
      </c>
      <c r="M147" s="40">
        <v>3.7645</v>
      </c>
      <c r="N147" s="40">
        <v>3.9323999999999999</v>
      </c>
      <c r="O147" s="40">
        <v>3.9716999999999998</v>
      </c>
      <c r="P147" s="40">
        <v>4.0418000000000003</v>
      </c>
      <c r="Q147" s="40">
        <v>4.1272000000000002</v>
      </c>
      <c r="R147" s="40">
        <v>3.8702000000000001</v>
      </c>
      <c r="S147" s="40">
        <v>3.7753999999999999</v>
      </c>
      <c r="T147" s="40">
        <v>3.9087000000000001</v>
      </c>
    </row>
    <row r="148" spans="1:20" ht="12.75" customHeight="1" x14ac:dyDescent="0.25">
      <c r="A148" s="55" t="s">
        <v>193</v>
      </c>
      <c r="B148" s="41" t="s">
        <v>193</v>
      </c>
      <c r="C148" s="42" t="s">
        <v>166</v>
      </c>
      <c r="D148" s="42" t="s">
        <v>166</v>
      </c>
      <c r="E148" s="42" t="s">
        <v>166</v>
      </c>
      <c r="F148" s="42">
        <v>0.7097</v>
      </c>
      <c r="G148" s="42">
        <v>0.74539999999999995</v>
      </c>
      <c r="H148" s="42">
        <v>1.0885</v>
      </c>
      <c r="I148" s="42">
        <v>1.2629999999999999</v>
      </c>
      <c r="J148" s="42">
        <v>1.6424000000000001</v>
      </c>
      <c r="K148" s="42">
        <v>1.3711</v>
      </c>
      <c r="L148" s="42">
        <v>1.3732</v>
      </c>
      <c r="M148" s="42">
        <v>1.3763000000000001</v>
      </c>
      <c r="N148" s="42">
        <v>1.1395</v>
      </c>
      <c r="O148" s="42">
        <v>1.1797</v>
      </c>
      <c r="P148" s="42">
        <v>1.3608</v>
      </c>
      <c r="Q148" s="42">
        <v>1.1579999999999999</v>
      </c>
      <c r="R148" s="42">
        <v>1.6222000000000001</v>
      </c>
      <c r="S148" s="42">
        <v>1.1677999999999999</v>
      </c>
      <c r="T148" s="42">
        <v>1.2410000000000001</v>
      </c>
    </row>
    <row r="149" spans="1:20" ht="12.75" customHeight="1" x14ac:dyDescent="0.25">
      <c r="A149" s="55" t="s">
        <v>61</v>
      </c>
      <c r="B149" s="41" t="s">
        <v>61</v>
      </c>
      <c r="C149" s="42">
        <v>3.6</v>
      </c>
      <c r="D149" s="42">
        <v>3.6</v>
      </c>
      <c r="E149" s="42">
        <v>3.7</v>
      </c>
      <c r="F149" s="42">
        <v>3.7</v>
      </c>
      <c r="G149" s="42">
        <v>3.6</v>
      </c>
      <c r="H149" s="42">
        <v>3.6</v>
      </c>
      <c r="I149" s="42">
        <v>3.5</v>
      </c>
      <c r="J149" s="42">
        <v>3.5</v>
      </c>
      <c r="K149" s="42">
        <v>3.4</v>
      </c>
      <c r="L149" s="42">
        <v>3.2</v>
      </c>
      <c r="M149" s="42">
        <v>3</v>
      </c>
      <c r="N149" s="42">
        <v>2.9</v>
      </c>
      <c r="O149" s="42">
        <v>2.6</v>
      </c>
      <c r="P149" s="42">
        <v>2.6</v>
      </c>
      <c r="Q149" s="42">
        <v>2.5</v>
      </c>
      <c r="R149" s="42">
        <v>2.4</v>
      </c>
      <c r="S149" s="42">
        <v>2.2000000000000002</v>
      </c>
      <c r="T149" s="42">
        <v>2.1</v>
      </c>
    </row>
    <row r="150" spans="1:20" ht="12.75" customHeight="1" x14ac:dyDescent="0.25">
      <c r="A150" s="55" t="s">
        <v>108</v>
      </c>
      <c r="B150" s="41" t="s">
        <v>108</v>
      </c>
      <c r="C150" s="42">
        <v>4.5984999999999996</v>
      </c>
      <c r="D150" s="42">
        <v>3.4483000000000001</v>
      </c>
      <c r="E150" s="42">
        <v>3.4714</v>
      </c>
      <c r="F150" s="42">
        <v>3.3016000000000001</v>
      </c>
      <c r="G150" s="42">
        <v>3.2722000000000002</v>
      </c>
      <c r="H150" s="42">
        <v>3.1789999999999998</v>
      </c>
      <c r="I150" s="42">
        <v>3.1309</v>
      </c>
      <c r="J150" s="42">
        <v>3.2583000000000002</v>
      </c>
      <c r="K150" s="42">
        <v>3.3919999999999999</v>
      </c>
      <c r="L150" s="42">
        <v>3.2545999999999999</v>
      </c>
      <c r="M150" s="42">
        <v>3.4257</v>
      </c>
      <c r="N150" s="42">
        <v>3.4224000000000001</v>
      </c>
      <c r="O150" s="42">
        <v>3.7107000000000001</v>
      </c>
      <c r="P150" s="42">
        <v>3.8887999999999998</v>
      </c>
      <c r="Q150" s="42">
        <v>3.8092999999999999</v>
      </c>
      <c r="R150" s="42">
        <v>4.1360000000000001</v>
      </c>
      <c r="S150" s="42">
        <v>4.2431999999999999</v>
      </c>
      <c r="T150" s="42">
        <v>6.9273999999999996</v>
      </c>
    </row>
    <row r="151" spans="1:20" ht="12.75" customHeight="1" x14ac:dyDescent="0.25">
      <c r="A151" s="55" t="s">
        <v>185</v>
      </c>
      <c r="B151" s="41" t="s">
        <v>185</v>
      </c>
      <c r="C151" s="42" t="s">
        <v>166</v>
      </c>
      <c r="D151" s="42" t="s">
        <v>166</v>
      </c>
      <c r="E151" s="42" t="s">
        <v>166</v>
      </c>
      <c r="F151" s="42" t="s">
        <v>166</v>
      </c>
      <c r="G151" s="42" t="s">
        <v>166</v>
      </c>
      <c r="H151" s="42" t="s">
        <v>166</v>
      </c>
      <c r="I151" s="42" t="s">
        <v>166</v>
      </c>
      <c r="J151" s="42" t="s">
        <v>166</v>
      </c>
      <c r="K151" s="42" t="s">
        <v>166</v>
      </c>
      <c r="L151" s="42" t="s">
        <v>166</v>
      </c>
      <c r="M151" s="42" t="s">
        <v>166</v>
      </c>
      <c r="N151" s="42" t="s">
        <v>166</v>
      </c>
      <c r="O151" s="42">
        <v>3.8639999999999999</v>
      </c>
      <c r="P151" s="42">
        <v>3.6444000000000001</v>
      </c>
      <c r="Q151" s="42">
        <v>4.4455999999999998</v>
      </c>
      <c r="R151" s="42">
        <v>2.9481999999999999</v>
      </c>
      <c r="S151" s="42">
        <v>4.1632999999999996</v>
      </c>
      <c r="T151" s="42">
        <v>4.1417999999999999</v>
      </c>
    </row>
    <row r="152" spans="1:20" ht="12.75" customHeight="1" x14ac:dyDescent="0.25">
      <c r="A152" s="55" t="s">
        <v>62</v>
      </c>
      <c r="B152" s="41" t="s">
        <v>62</v>
      </c>
      <c r="C152" s="42">
        <v>0.95409999999999995</v>
      </c>
      <c r="D152" s="42">
        <v>1.1319999999999999</v>
      </c>
      <c r="E152" s="42">
        <v>1.1453</v>
      </c>
      <c r="F152" s="42">
        <v>1.1531</v>
      </c>
      <c r="G152" s="42">
        <v>1.1436999999999999</v>
      </c>
      <c r="H152" s="42">
        <v>1.1684000000000001</v>
      </c>
      <c r="I152" s="42">
        <v>1.1809000000000001</v>
      </c>
      <c r="J152" s="42">
        <v>1.2996000000000001</v>
      </c>
      <c r="K152" s="42">
        <v>1.3050999999999999</v>
      </c>
      <c r="L152" s="42">
        <v>1.2695000000000001</v>
      </c>
      <c r="M152" s="42">
        <v>1.4507000000000001</v>
      </c>
      <c r="N152" s="42">
        <v>1.5194000000000001</v>
      </c>
      <c r="O152" s="42">
        <v>1.5603</v>
      </c>
      <c r="P152" s="42">
        <v>1.6391</v>
      </c>
      <c r="Q152" s="42">
        <v>1.7089000000000001</v>
      </c>
      <c r="R152" s="42">
        <v>1.6779999999999999</v>
      </c>
      <c r="S152" s="42">
        <v>1.7685</v>
      </c>
      <c r="T152" s="42">
        <v>1.7635000000000001</v>
      </c>
    </row>
    <row r="153" spans="1:20" ht="12.75" customHeight="1" x14ac:dyDescent="0.25">
      <c r="A153" s="55" t="s">
        <v>109</v>
      </c>
      <c r="B153" s="58" t="s">
        <v>109</v>
      </c>
      <c r="C153" s="40">
        <v>7.3800000000000004E-2</v>
      </c>
      <c r="D153" s="40">
        <v>6.9500000000000006E-2</v>
      </c>
      <c r="E153" s="40">
        <v>6.3299999999999995E-2</v>
      </c>
      <c r="F153" s="40">
        <v>6.6600000000000006E-2</v>
      </c>
      <c r="G153" s="40">
        <v>6.5299999999999997E-2</v>
      </c>
      <c r="H153" s="40">
        <v>6.6799999999999998E-2</v>
      </c>
      <c r="I153" s="40">
        <v>7.3800000000000004E-2</v>
      </c>
      <c r="J153" s="40">
        <v>8.4099999999999994E-2</v>
      </c>
      <c r="K153" s="40">
        <v>8.2199999999999995E-2</v>
      </c>
      <c r="L153" s="40">
        <v>9.6500000000000002E-2</v>
      </c>
      <c r="M153" s="40">
        <v>9.4E-2</v>
      </c>
      <c r="N153" s="40">
        <v>8.6699999999999999E-2</v>
      </c>
      <c r="O153" s="40">
        <v>9.1700000000000004E-2</v>
      </c>
      <c r="P153" s="40">
        <v>0.10780000000000001</v>
      </c>
      <c r="Q153" s="40">
        <v>0.1028</v>
      </c>
      <c r="R153" s="40">
        <v>0.11</v>
      </c>
      <c r="S153" s="40">
        <v>0.12</v>
      </c>
      <c r="T153" s="40">
        <v>0.13350000000000001</v>
      </c>
    </row>
    <row r="154" spans="1:20" ht="12.75" customHeight="1" x14ac:dyDescent="0.25">
      <c r="A154" s="55" t="s">
        <v>157</v>
      </c>
      <c r="B154" s="58" t="s">
        <v>157</v>
      </c>
      <c r="C154" s="40">
        <v>0.10150000000000001</v>
      </c>
      <c r="D154" s="40">
        <v>0.1535</v>
      </c>
      <c r="E154" s="40">
        <v>0.1578</v>
      </c>
      <c r="F154" s="40">
        <v>0.16070000000000001</v>
      </c>
      <c r="G154" s="40">
        <v>0.17069999999999999</v>
      </c>
      <c r="H154" s="40">
        <v>0.18720000000000001</v>
      </c>
      <c r="I154" s="40">
        <v>0.2082</v>
      </c>
      <c r="J154" s="40">
        <v>0.1784</v>
      </c>
      <c r="K154" s="40">
        <v>0.18690000000000001</v>
      </c>
      <c r="L154" s="40">
        <v>0.1986</v>
      </c>
      <c r="M154" s="40">
        <v>0.24929999999999999</v>
      </c>
      <c r="N154" s="40">
        <v>0.23139999999999999</v>
      </c>
      <c r="O154" s="40">
        <v>0.24970000000000001</v>
      </c>
      <c r="P154" s="40">
        <v>0.24859999999999999</v>
      </c>
      <c r="Q154" s="40">
        <v>0.1764</v>
      </c>
      <c r="R154" s="40">
        <v>0.2016</v>
      </c>
      <c r="S154" s="40">
        <v>0.1731</v>
      </c>
      <c r="T154" s="40">
        <v>0.19939999999999999</v>
      </c>
    </row>
    <row r="155" spans="1:20" ht="12.75" customHeight="1" x14ac:dyDescent="0.25">
      <c r="A155" s="55" t="s">
        <v>110</v>
      </c>
      <c r="B155" s="58" t="s">
        <v>110</v>
      </c>
      <c r="C155" s="40">
        <v>1.8100000000000002E-2</v>
      </c>
      <c r="D155" s="40">
        <v>0.98650000000000004</v>
      </c>
      <c r="E155" s="40">
        <v>1.0257000000000001</v>
      </c>
      <c r="F155" s="40">
        <v>1.0221</v>
      </c>
      <c r="G155" s="40">
        <v>1.0537000000000001</v>
      </c>
      <c r="H155" s="40">
        <v>0.89639999999999997</v>
      </c>
      <c r="I155" s="40">
        <v>0.86560000000000004</v>
      </c>
      <c r="J155" s="40">
        <v>1.0443</v>
      </c>
      <c r="K155" s="40">
        <v>0.89880000000000004</v>
      </c>
      <c r="L155" s="40">
        <v>0.94579999999999997</v>
      </c>
      <c r="M155" s="40">
        <v>0.97929999999999995</v>
      </c>
      <c r="N155" s="40">
        <v>1.1396999999999999</v>
      </c>
      <c r="O155" s="40">
        <v>1.1343000000000001</v>
      </c>
      <c r="P155" s="40">
        <v>1.1578999999999999</v>
      </c>
      <c r="Q155" s="40">
        <v>1.6956</v>
      </c>
      <c r="R155" s="40">
        <v>1.4849000000000001</v>
      </c>
      <c r="S155" s="40">
        <v>1.4591000000000001</v>
      </c>
      <c r="T155" s="40">
        <v>1.2518</v>
      </c>
    </row>
    <row r="156" spans="1:20" ht="12.75" customHeight="1" x14ac:dyDescent="0.25">
      <c r="A156" s="55" t="s">
        <v>138</v>
      </c>
      <c r="B156" s="58" t="s">
        <v>138</v>
      </c>
      <c r="C156" s="40">
        <v>3.5000000000000003E-2</v>
      </c>
      <c r="D156" s="40">
        <v>9.8900000000000002E-2</v>
      </c>
      <c r="E156" s="40">
        <v>0.1177</v>
      </c>
      <c r="F156" s="40">
        <v>0.12859999999999999</v>
      </c>
      <c r="G156" s="40">
        <v>0.10150000000000001</v>
      </c>
      <c r="H156" s="40">
        <v>0.1419</v>
      </c>
      <c r="I156" s="40">
        <v>0.13950000000000001</v>
      </c>
      <c r="J156" s="40">
        <v>0.14599999999999999</v>
      </c>
      <c r="K156" s="40">
        <v>0.1124</v>
      </c>
      <c r="L156" s="40">
        <v>0.12039999999999999</v>
      </c>
      <c r="M156" s="40">
        <v>0.1111</v>
      </c>
      <c r="N156" s="40">
        <v>0.12820000000000001</v>
      </c>
      <c r="O156" s="40">
        <v>0.10390000000000001</v>
      </c>
      <c r="P156" s="40">
        <v>0.1056</v>
      </c>
      <c r="Q156" s="40">
        <v>0.1148</v>
      </c>
      <c r="R156" s="40">
        <v>0.1363</v>
      </c>
      <c r="S156" s="40">
        <v>0.1613</v>
      </c>
      <c r="T156" s="40">
        <v>0.15959999999999999</v>
      </c>
    </row>
    <row r="157" spans="1:20" ht="12.75" customHeight="1" x14ac:dyDescent="0.25">
      <c r="A157" s="55" t="s">
        <v>21</v>
      </c>
      <c r="B157" s="58" t="s">
        <v>21</v>
      </c>
      <c r="C157" s="40">
        <v>10.7</v>
      </c>
      <c r="D157" s="40">
        <v>11.1</v>
      </c>
      <c r="E157" s="40">
        <v>11.5</v>
      </c>
      <c r="F157" s="40">
        <v>11</v>
      </c>
      <c r="G157" s="40">
        <v>11.1</v>
      </c>
      <c r="H157" s="40">
        <v>10.6</v>
      </c>
      <c r="I157" s="40">
        <v>10.7</v>
      </c>
      <c r="J157" s="40">
        <v>11</v>
      </c>
      <c r="K157" s="40">
        <v>11</v>
      </c>
      <c r="L157" s="40">
        <v>11.1</v>
      </c>
      <c r="M157" s="40">
        <v>11.2</v>
      </c>
      <c r="N157" s="40">
        <v>10.8</v>
      </c>
      <c r="O157" s="40">
        <v>10.5</v>
      </c>
      <c r="P157" s="40">
        <v>10.5</v>
      </c>
      <c r="Q157" s="40">
        <v>10.6</v>
      </c>
      <c r="R157" s="40">
        <v>10.3</v>
      </c>
      <c r="S157" s="40">
        <v>10.9</v>
      </c>
      <c r="T157" s="40">
        <v>10.1</v>
      </c>
    </row>
    <row r="158" spans="1:20" ht="12.75" customHeight="1" x14ac:dyDescent="0.25">
      <c r="A158" s="55" t="s">
        <v>158</v>
      </c>
      <c r="B158" s="41" t="s">
        <v>158</v>
      </c>
      <c r="C158" s="42">
        <v>9.6387</v>
      </c>
      <c r="D158" s="42">
        <v>9.1471999999999998</v>
      </c>
      <c r="E158" s="42">
        <v>9.1157000000000004</v>
      </c>
      <c r="F158" s="42">
        <v>9.2357999999999993</v>
      </c>
      <c r="G158" s="42">
        <v>8.9359999999999999</v>
      </c>
      <c r="H158" s="42">
        <v>9.8796999999999997</v>
      </c>
      <c r="I158" s="42">
        <v>10.9481</v>
      </c>
      <c r="J158" s="42">
        <v>8.9138000000000002</v>
      </c>
      <c r="K158" s="42">
        <v>11.149900000000001</v>
      </c>
      <c r="L158" s="42">
        <v>12.420299999999999</v>
      </c>
      <c r="M158" s="42">
        <v>11.338800000000001</v>
      </c>
      <c r="N158" s="42">
        <v>12.409599999999999</v>
      </c>
      <c r="O158" s="42">
        <v>11.964600000000001</v>
      </c>
      <c r="P158" s="42">
        <v>12.483000000000001</v>
      </c>
      <c r="Q158" s="42">
        <v>13.7075</v>
      </c>
      <c r="R158" s="42">
        <v>11.728899999999999</v>
      </c>
      <c r="S158" s="42">
        <v>15.910500000000001</v>
      </c>
      <c r="T158" s="42">
        <v>15.4293</v>
      </c>
    </row>
    <row r="159" spans="1:20" ht="12.75" customHeight="1" x14ac:dyDescent="0.25">
      <c r="A159" s="55" t="s">
        <v>22</v>
      </c>
      <c r="B159" s="41" t="s">
        <v>22</v>
      </c>
      <c r="C159" s="42">
        <v>7.3</v>
      </c>
      <c r="D159" s="42">
        <v>7.4</v>
      </c>
      <c r="E159" s="42">
        <v>7.7</v>
      </c>
      <c r="F159" s="42">
        <v>8.1</v>
      </c>
      <c r="G159" s="42">
        <v>7.7</v>
      </c>
      <c r="H159" s="42">
        <v>8</v>
      </c>
      <c r="I159" s="42">
        <v>8.1</v>
      </c>
      <c r="J159" s="42">
        <v>8.6</v>
      </c>
      <c r="K159" s="42">
        <v>8.5</v>
      </c>
      <c r="L159" s="42">
        <v>8.8000000000000007</v>
      </c>
      <c r="M159" s="42">
        <v>8.6</v>
      </c>
      <c r="N159" s="42">
        <v>8.8000000000000007</v>
      </c>
      <c r="O159" s="42">
        <v>8.6999999999999993</v>
      </c>
      <c r="P159" s="42">
        <v>8.4</v>
      </c>
      <c r="Q159" s="42">
        <v>8.5</v>
      </c>
      <c r="R159" s="42">
        <v>7.8</v>
      </c>
      <c r="S159" s="42">
        <v>7.7</v>
      </c>
      <c r="T159" s="42">
        <v>7.5</v>
      </c>
    </row>
    <row r="160" spans="1:20" ht="12.75" customHeight="1" x14ac:dyDescent="0.25">
      <c r="A160" s="55" t="s">
        <v>63</v>
      </c>
      <c r="B160" s="41" t="s">
        <v>63</v>
      </c>
      <c r="C160" s="42">
        <v>0.6159</v>
      </c>
      <c r="D160" s="42">
        <v>0.59650000000000003</v>
      </c>
      <c r="E160" s="42">
        <v>0.60440000000000005</v>
      </c>
      <c r="F160" s="42">
        <v>0.64810000000000001</v>
      </c>
      <c r="G160" s="42">
        <v>0.69289999999999996</v>
      </c>
      <c r="H160" s="42">
        <v>0.72230000000000005</v>
      </c>
      <c r="I160" s="42">
        <v>0.73760000000000003</v>
      </c>
      <c r="J160" s="42">
        <v>0.76570000000000005</v>
      </c>
      <c r="K160" s="42">
        <v>0.76919999999999999</v>
      </c>
      <c r="L160" s="42">
        <v>0.82950000000000002</v>
      </c>
      <c r="M160" s="42">
        <v>0.82169999999999999</v>
      </c>
      <c r="N160" s="42">
        <v>0.79190000000000005</v>
      </c>
      <c r="O160" s="42">
        <v>0.80840000000000001</v>
      </c>
      <c r="P160" s="42">
        <v>0.82310000000000005</v>
      </c>
      <c r="Q160" s="42">
        <v>0.7802</v>
      </c>
      <c r="R160" s="42">
        <v>0.79300000000000004</v>
      </c>
      <c r="S160" s="42">
        <v>0.79420000000000002</v>
      </c>
      <c r="T160" s="42">
        <v>0.8296</v>
      </c>
    </row>
    <row r="161" spans="1:20" s="57" customFormat="1" x14ac:dyDescent="0.25">
      <c r="A161" s="59" t="s">
        <v>139</v>
      </c>
      <c r="B161" s="41" t="s">
        <v>139</v>
      </c>
      <c r="C161" s="42">
        <v>0.1074</v>
      </c>
      <c r="D161" s="42">
        <v>0.1004</v>
      </c>
      <c r="E161" s="42">
        <v>0.1069</v>
      </c>
      <c r="F161" s="42">
        <v>0.1028</v>
      </c>
      <c r="G161" s="42">
        <v>0.1052</v>
      </c>
      <c r="H161" s="42">
        <v>0.1</v>
      </c>
      <c r="I161" s="42">
        <v>7.2400000000000006E-2</v>
      </c>
      <c r="J161" s="42">
        <v>6.6600000000000006E-2</v>
      </c>
      <c r="K161" s="42">
        <v>6.8900000000000003E-2</v>
      </c>
      <c r="L161" s="42">
        <v>7.1800000000000003E-2</v>
      </c>
      <c r="M161" s="42">
        <v>7.5899999999999995E-2</v>
      </c>
      <c r="N161" s="42">
        <v>6.2899999999999998E-2</v>
      </c>
      <c r="O161" s="42">
        <v>5.8999999999999997E-2</v>
      </c>
      <c r="P161" s="42">
        <v>5.79E-2</v>
      </c>
      <c r="Q161" s="42">
        <v>6.2199999999999998E-2</v>
      </c>
      <c r="R161" s="42">
        <v>7.5200000000000003E-2</v>
      </c>
      <c r="S161" s="42">
        <v>8.5099999999999995E-2</v>
      </c>
      <c r="T161" s="42">
        <v>8.6199999999999999E-2</v>
      </c>
    </row>
    <row r="162" spans="1:20" ht="12.75" customHeight="1" x14ac:dyDescent="0.25">
      <c r="A162" s="55" t="s">
        <v>111</v>
      </c>
      <c r="B162" s="41" t="s">
        <v>111</v>
      </c>
      <c r="C162" s="42">
        <v>0.47460000000000002</v>
      </c>
      <c r="D162" s="42">
        <v>0.32200000000000001</v>
      </c>
      <c r="E162" s="42">
        <v>0.36359999999999998</v>
      </c>
      <c r="F162" s="42">
        <v>0.35260000000000002</v>
      </c>
      <c r="G162" s="42">
        <v>0.34379999999999999</v>
      </c>
      <c r="H162" s="42">
        <v>0.37380000000000002</v>
      </c>
      <c r="I162" s="42">
        <v>0.64439999999999997</v>
      </c>
      <c r="J162" s="42">
        <v>0.66149999999999998</v>
      </c>
      <c r="K162" s="42">
        <v>0.75929999999999997</v>
      </c>
      <c r="L162" s="42">
        <v>0.70269999999999999</v>
      </c>
      <c r="M162" s="42">
        <v>0.71360000000000001</v>
      </c>
      <c r="N162" s="42">
        <v>0.75009999999999999</v>
      </c>
      <c r="O162" s="42">
        <v>0.68740000000000001</v>
      </c>
      <c r="P162" s="42">
        <v>0.64710000000000001</v>
      </c>
      <c r="Q162" s="42">
        <v>0.61299999999999999</v>
      </c>
      <c r="R162" s="42">
        <v>0.46200000000000002</v>
      </c>
      <c r="S162" s="42">
        <v>0.53359999999999996</v>
      </c>
      <c r="T162" s="42">
        <v>0.53610000000000002</v>
      </c>
    </row>
    <row r="163" spans="1:20" ht="11.25" customHeight="1" x14ac:dyDescent="0.25">
      <c r="A163" s="55" t="s">
        <v>23</v>
      </c>
      <c r="B163" s="58" t="s">
        <v>23</v>
      </c>
      <c r="C163" s="40">
        <v>8.1999999999999993</v>
      </c>
      <c r="D163" s="40">
        <v>8.6999999999999993</v>
      </c>
      <c r="E163" s="40">
        <v>9.4</v>
      </c>
      <c r="F163" s="40">
        <v>9.3000000000000007</v>
      </c>
      <c r="G163" s="40">
        <v>9.3000000000000007</v>
      </c>
      <c r="H163" s="40">
        <v>9.4</v>
      </c>
      <c r="I163" s="40">
        <v>9.3000000000000007</v>
      </c>
      <c r="J163" s="40">
        <v>9.6</v>
      </c>
      <c r="K163" s="40">
        <v>9.3000000000000007</v>
      </c>
      <c r="L163" s="40">
        <v>9.6</v>
      </c>
      <c r="M163" s="40">
        <v>9.6</v>
      </c>
      <c r="N163" s="40">
        <v>9.4</v>
      </c>
      <c r="O163" s="40">
        <v>9.4</v>
      </c>
      <c r="P163" s="40">
        <v>9.6</v>
      </c>
      <c r="Q163" s="40">
        <v>9.3000000000000007</v>
      </c>
      <c r="R163" s="40">
        <v>8.9</v>
      </c>
      <c r="S163" s="40">
        <v>9.3000000000000007</v>
      </c>
      <c r="T163" s="40">
        <v>9</v>
      </c>
    </row>
    <row r="164" spans="1:20" ht="12.75" customHeight="1" x14ac:dyDescent="0.25">
      <c r="A164" s="55" t="s">
        <v>159</v>
      </c>
      <c r="B164" s="58" t="s">
        <v>159</v>
      </c>
      <c r="C164" s="40">
        <v>6.2903000000000002</v>
      </c>
      <c r="D164" s="40">
        <v>7.3779000000000003</v>
      </c>
      <c r="E164" s="40">
        <v>6.9413999999999998</v>
      </c>
      <c r="F164" s="40">
        <v>7.1109999999999998</v>
      </c>
      <c r="G164" s="40">
        <v>7.6273999999999997</v>
      </c>
      <c r="H164" s="40">
        <v>9.5326000000000004</v>
      </c>
      <c r="I164" s="40">
        <v>9.9864999999999995</v>
      </c>
      <c r="J164" s="40">
        <v>9.0601000000000003</v>
      </c>
      <c r="K164" s="40">
        <v>11.034000000000001</v>
      </c>
      <c r="L164" s="40">
        <v>13.557499999999999</v>
      </c>
      <c r="M164" s="40">
        <v>11.3582</v>
      </c>
      <c r="N164" s="40">
        <v>11.8515</v>
      </c>
      <c r="O164" s="40">
        <v>15.500999999999999</v>
      </c>
      <c r="P164" s="40">
        <v>17.3522</v>
      </c>
      <c r="Q164" s="40">
        <v>14.8078</v>
      </c>
      <c r="R164" s="40">
        <v>14.4437</v>
      </c>
      <c r="S164" s="40">
        <v>20.084499999999998</v>
      </c>
      <c r="T164" s="40">
        <v>21.441099999999999</v>
      </c>
    </row>
    <row r="165" spans="1:20" ht="12.75" customHeight="1" x14ac:dyDescent="0.25">
      <c r="A165" s="55" t="s">
        <v>64</v>
      </c>
      <c r="B165" s="58" t="s">
        <v>64</v>
      </c>
      <c r="C165" s="40">
        <v>0.61719999999999997</v>
      </c>
      <c r="D165" s="40">
        <v>0.66690000000000005</v>
      </c>
      <c r="E165" s="40">
        <v>0.72599999999999998</v>
      </c>
      <c r="F165" s="40">
        <v>0.70889999999999997</v>
      </c>
      <c r="G165" s="40">
        <v>0.71209999999999996</v>
      </c>
      <c r="H165" s="40">
        <v>0.71409999999999996</v>
      </c>
      <c r="I165" s="40">
        <v>0.74009999999999998</v>
      </c>
      <c r="J165" s="40">
        <v>0.73729999999999996</v>
      </c>
      <c r="K165" s="40">
        <v>0.7621</v>
      </c>
      <c r="L165" s="40">
        <v>0.78</v>
      </c>
      <c r="M165" s="40">
        <v>0.84819999999999995</v>
      </c>
      <c r="N165" s="40">
        <v>0.8649</v>
      </c>
      <c r="O165" s="40">
        <v>0.90780000000000005</v>
      </c>
      <c r="P165" s="40">
        <v>0.96930000000000005</v>
      </c>
      <c r="Q165" s="40">
        <v>0.95250000000000001</v>
      </c>
      <c r="R165" s="40">
        <v>0.94230000000000003</v>
      </c>
      <c r="S165" s="40">
        <v>0.94020000000000004</v>
      </c>
      <c r="T165" s="40">
        <v>0.92779999999999996</v>
      </c>
    </row>
    <row r="166" spans="1:20" ht="12.75" customHeight="1" x14ac:dyDescent="0.25">
      <c r="A166" s="55" t="s">
        <v>65</v>
      </c>
      <c r="B166" s="58" t="s">
        <v>65</v>
      </c>
      <c r="C166" s="40">
        <v>1.1133</v>
      </c>
      <c r="D166" s="40">
        <v>1.0827</v>
      </c>
      <c r="E166" s="40">
        <v>1.6429</v>
      </c>
      <c r="F166" s="40">
        <v>1.9654</v>
      </c>
      <c r="G166" s="40">
        <v>2.0278</v>
      </c>
      <c r="H166" s="40">
        <v>1.8936999999999999</v>
      </c>
      <c r="I166" s="40">
        <v>1.8954</v>
      </c>
      <c r="J166" s="40">
        <v>2.2486000000000002</v>
      </c>
      <c r="K166" s="40">
        <v>1.8471</v>
      </c>
      <c r="L166" s="40">
        <v>1.8987000000000001</v>
      </c>
      <c r="M166" s="40">
        <v>1.7573000000000001</v>
      </c>
      <c r="N166" s="40">
        <v>2.0318000000000001</v>
      </c>
      <c r="O166" s="40">
        <v>2.1497999999999999</v>
      </c>
      <c r="P166" s="40">
        <v>2.0619000000000001</v>
      </c>
      <c r="Q166" s="40">
        <v>2.0752000000000002</v>
      </c>
      <c r="R166" s="40">
        <v>2.3782000000000001</v>
      </c>
      <c r="S166" s="40">
        <v>2.4106999999999998</v>
      </c>
      <c r="T166" s="40">
        <v>2.5844</v>
      </c>
    </row>
    <row r="167" spans="1:20" ht="12.75" customHeight="1" x14ac:dyDescent="0.25">
      <c r="A167" s="55" t="s">
        <v>140</v>
      </c>
      <c r="B167" s="58" t="s">
        <v>140</v>
      </c>
      <c r="C167" s="40">
        <v>0.5151</v>
      </c>
      <c r="D167" s="40">
        <v>0.437</v>
      </c>
      <c r="E167" s="40">
        <v>0.45219999999999999</v>
      </c>
      <c r="F167" s="40">
        <v>0.51859999999999995</v>
      </c>
      <c r="G167" s="40">
        <v>0.56110000000000004</v>
      </c>
      <c r="H167" s="40">
        <v>0.4667</v>
      </c>
      <c r="I167" s="40">
        <v>0.49559999999999998</v>
      </c>
      <c r="J167" s="40">
        <v>0.58140000000000003</v>
      </c>
      <c r="K167" s="40">
        <v>0.61609999999999998</v>
      </c>
      <c r="L167" s="40">
        <v>0.67989999999999995</v>
      </c>
      <c r="M167" s="40">
        <v>0.75449999999999995</v>
      </c>
      <c r="N167" s="40">
        <v>0.71940000000000004</v>
      </c>
      <c r="O167" s="40">
        <v>0.68989999999999996</v>
      </c>
      <c r="P167" s="40">
        <v>0.95660000000000001</v>
      </c>
      <c r="Q167" s="40">
        <v>0.73219999999999996</v>
      </c>
      <c r="R167" s="40">
        <v>0.75970000000000004</v>
      </c>
      <c r="S167" s="40">
        <v>0.68</v>
      </c>
      <c r="T167" s="40">
        <v>0.74560000000000004</v>
      </c>
    </row>
    <row r="168" spans="1:20" ht="12.75" customHeight="1" x14ac:dyDescent="0.25">
      <c r="A168" s="55" t="s">
        <v>66</v>
      </c>
      <c r="B168" s="41" t="s">
        <v>66</v>
      </c>
      <c r="C168" s="42">
        <v>0.53239999999999998</v>
      </c>
      <c r="D168" s="42">
        <v>0.82550000000000001</v>
      </c>
      <c r="E168" s="42">
        <v>0.76380000000000003</v>
      </c>
      <c r="F168" s="42">
        <v>0.83550000000000002</v>
      </c>
      <c r="G168" s="42">
        <v>0.87770000000000004</v>
      </c>
      <c r="H168" s="42">
        <v>0.85929999999999995</v>
      </c>
      <c r="I168" s="42">
        <v>0.6895</v>
      </c>
      <c r="J168" s="42">
        <v>0.69969999999999999</v>
      </c>
      <c r="K168" s="42">
        <v>0.69969999999999999</v>
      </c>
      <c r="L168" s="42">
        <v>0.71630000000000005</v>
      </c>
      <c r="M168" s="42">
        <v>0.70579999999999998</v>
      </c>
      <c r="N168" s="42">
        <v>0.64900000000000002</v>
      </c>
      <c r="O168" s="42">
        <v>0.66269999999999996</v>
      </c>
      <c r="P168" s="42">
        <v>0.67530000000000001</v>
      </c>
      <c r="Q168" s="42">
        <v>0.69799999999999995</v>
      </c>
      <c r="R168" s="42">
        <v>0.7117</v>
      </c>
      <c r="S168" s="42">
        <v>0.78569999999999995</v>
      </c>
      <c r="T168" s="42">
        <v>0.80610000000000004</v>
      </c>
    </row>
    <row r="169" spans="1:20" ht="12.75" customHeight="1" x14ac:dyDescent="0.25">
      <c r="A169" s="55" t="s">
        <v>67</v>
      </c>
      <c r="B169" s="41" t="s">
        <v>67</v>
      </c>
      <c r="C169" s="42">
        <v>0.97230000000000005</v>
      </c>
      <c r="D169" s="42">
        <v>0.99770000000000003</v>
      </c>
      <c r="E169" s="42">
        <v>0.99990000000000001</v>
      </c>
      <c r="F169" s="42">
        <v>1.1055999999999999</v>
      </c>
      <c r="G169" s="42">
        <v>1.1031</v>
      </c>
      <c r="H169" s="42">
        <v>1.1463000000000001</v>
      </c>
      <c r="I169" s="42">
        <v>1.1653</v>
      </c>
      <c r="J169" s="42">
        <v>1.0301</v>
      </c>
      <c r="K169" s="42">
        <v>1.0170999999999999</v>
      </c>
      <c r="L169" s="42">
        <v>0.97440000000000004</v>
      </c>
      <c r="M169" s="42">
        <v>1.1638999999999999</v>
      </c>
      <c r="N169" s="42">
        <v>1.3394999999999999</v>
      </c>
      <c r="O169" s="42">
        <v>1.2508999999999999</v>
      </c>
      <c r="P169" s="42">
        <v>1.5253000000000001</v>
      </c>
      <c r="Q169" s="42">
        <v>1.4421999999999999</v>
      </c>
      <c r="R169" s="42">
        <v>1.7751999999999999</v>
      </c>
      <c r="S169" s="42">
        <v>1.9772000000000001</v>
      </c>
      <c r="T169" s="42">
        <v>1.792</v>
      </c>
    </row>
    <row r="170" spans="1:20" ht="12.75" customHeight="1" x14ac:dyDescent="0.25">
      <c r="A170" s="55" t="s">
        <v>68</v>
      </c>
      <c r="B170" s="41" t="s">
        <v>68</v>
      </c>
      <c r="C170" s="42">
        <v>0.67420000000000002</v>
      </c>
      <c r="D170" s="42">
        <v>0.87219999999999998</v>
      </c>
      <c r="E170" s="42">
        <v>0.87329999999999997</v>
      </c>
      <c r="F170" s="42">
        <v>0.97770000000000001</v>
      </c>
      <c r="G170" s="42">
        <v>0.93069999999999997</v>
      </c>
      <c r="H170" s="42">
        <v>0.90980000000000005</v>
      </c>
      <c r="I170" s="42">
        <v>0.94399999999999995</v>
      </c>
      <c r="J170" s="42">
        <v>0.89600000000000002</v>
      </c>
      <c r="K170" s="42">
        <v>0.88119999999999998</v>
      </c>
      <c r="L170" s="42">
        <v>0.86599999999999999</v>
      </c>
      <c r="M170" s="42">
        <v>0.87929999999999997</v>
      </c>
      <c r="N170" s="42">
        <v>0.872</v>
      </c>
      <c r="O170" s="42">
        <v>0.77480000000000004</v>
      </c>
      <c r="P170" s="42">
        <v>0.78390000000000004</v>
      </c>
      <c r="Q170" s="42">
        <v>0.84040000000000004</v>
      </c>
      <c r="R170" s="42">
        <v>0.81389999999999996</v>
      </c>
      <c r="S170" s="42">
        <v>0.87429999999999997</v>
      </c>
      <c r="T170" s="42">
        <v>0.86280000000000001</v>
      </c>
    </row>
    <row r="171" spans="1:20" ht="12.75" customHeight="1" x14ac:dyDescent="0.25">
      <c r="A171" s="55" t="s">
        <v>69</v>
      </c>
      <c r="B171" s="41" t="s">
        <v>69</v>
      </c>
      <c r="C171" s="42">
        <v>9.8000000000000007</v>
      </c>
      <c r="D171" s="42">
        <v>9.4</v>
      </c>
      <c r="E171" s="42">
        <v>9.6999999999999993</v>
      </c>
      <c r="F171" s="42">
        <v>9.5</v>
      </c>
      <c r="G171" s="42">
        <v>8.8000000000000007</v>
      </c>
      <c r="H171" s="42">
        <v>8.6</v>
      </c>
      <c r="I171" s="42">
        <v>8.3000000000000007</v>
      </c>
      <c r="J171" s="42">
        <v>8.1999999999999993</v>
      </c>
      <c r="K171" s="42">
        <v>7.9</v>
      </c>
      <c r="L171" s="42">
        <v>8.1999999999999993</v>
      </c>
      <c r="M171" s="42">
        <v>8.4</v>
      </c>
      <c r="N171" s="42">
        <v>8.3000000000000007</v>
      </c>
      <c r="O171" s="42">
        <v>8.6999999999999993</v>
      </c>
      <c r="P171" s="42">
        <v>8.6999999999999993</v>
      </c>
      <c r="Q171" s="42">
        <v>8.5</v>
      </c>
      <c r="R171" s="42">
        <v>8.1</v>
      </c>
      <c r="S171" s="42">
        <v>8.6</v>
      </c>
      <c r="T171" s="42">
        <v>8.6</v>
      </c>
    </row>
    <row r="172" spans="1:20" ht="12.75" customHeight="1" x14ac:dyDescent="0.25">
      <c r="A172" s="55" t="s">
        <v>24</v>
      </c>
      <c r="B172" s="41" t="s">
        <v>24</v>
      </c>
      <c r="C172" s="42">
        <v>4.5999999999999996</v>
      </c>
      <c r="D172" s="42">
        <v>5.4</v>
      </c>
      <c r="E172" s="42">
        <v>5.0999999999999996</v>
      </c>
      <c r="F172" s="42">
        <v>5.4</v>
      </c>
      <c r="G172" s="42">
        <v>5.8</v>
      </c>
      <c r="H172" s="42">
        <v>6.5</v>
      </c>
      <c r="I172" s="42">
        <v>6.4</v>
      </c>
      <c r="J172" s="42">
        <v>6.3</v>
      </c>
      <c r="K172" s="42">
        <v>6.7</v>
      </c>
      <c r="L172" s="42">
        <v>6.1</v>
      </c>
      <c r="M172" s="42">
        <v>6.4</v>
      </c>
      <c r="N172" s="42">
        <v>6.6</v>
      </c>
      <c r="O172" s="42">
        <v>6.1</v>
      </c>
      <c r="P172" s="42">
        <v>5.9</v>
      </c>
      <c r="Q172" s="42">
        <v>5.7</v>
      </c>
      <c r="R172" s="42">
        <v>5.4</v>
      </c>
      <c r="S172" s="42">
        <v>5</v>
      </c>
      <c r="T172" s="42">
        <v>4.8</v>
      </c>
    </row>
    <row r="173" spans="1:20" ht="12.75" customHeight="1" x14ac:dyDescent="0.25">
      <c r="A173" s="55" t="s">
        <v>176</v>
      </c>
      <c r="B173" s="58" t="s">
        <v>176</v>
      </c>
      <c r="C173" s="40">
        <v>24.71</v>
      </c>
      <c r="D173" s="40">
        <v>61.507599999999996</v>
      </c>
      <c r="E173" s="40">
        <v>62.102200000000003</v>
      </c>
      <c r="F173" s="40">
        <v>68.534899999999993</v>
      </c>
      <c r="G173" s="40">
        <v>58.872700000000002</v>
      </c>
      <c r="H173" s="40">
        <v>54.893999999999998</v>
      </c>
      <c r="I173" s="40">
        <v>58.4985</v>
      </c>
      <c r="J173" s="40">
        <v>49.627899999999997</v>
      </c>
      <c r="K173" s="40">
        <v>45.227200000000003</v>
      </c>
      <c r="L173" s="40">
        <v>54.762999999999998</v>
      </c>
      <c r="M173" s="40">
        <v>61.623800000000003</v>
      </c>
      <c r="N173" s="40">
        <v>63.179900000000004</v>
      </c>
      <c r="O173" s="40">
        <v>58.6355</v>
      </c>
      <c r="P173" s="40">
        <v>56.609000000000002</v>
      </c>
      <c r="Q173" s="40">
        <v>49.668999999999997</v>
      </c>
      <c r="R173" s="40">
        <v>45.612400000000001</v>
      </c>
      <c r="S173" s="40">
        <v>43.024099999999997</v>
      </c>
      <c r="T173" s="40">
        <v>43.893000000000001</v>
      </c>
    </row>
    <row r="174" spans="1:20" ht="12.75" customHeight="1" x14ac:dyDescent="0.25">
      <c r="A174" s="55" t="s">
        <v>25</v>
      </c>
      <c r="B174" s="58" t="s">
        <v>25</v>
      </c>
      <c r="C174" s="40" t="s">
        <v>166</v>
      </c>
      <c r="D174" s="40">
        <v>2.5792999999999999</v>
      </c>
      <c r="E174" s="40">
        <v>2.6745000000000001</v>
      </c>
      <c r="F174" s="40">
        <v>1.6631</v>
      </c>
      <c r="G174" s="40">
        <v>1.4853000000000001</v>
      </c>
      <c r="H174" s="40">
        <v>1.0805</v>
      </c>
      <c r="I174" s="40">
        <v>0.85529999999999995</v>
      </c>
      <c r="J174" s="40">
        <v>0.91930000000000001</v>
      </c>
      <c r="K174" s="40">
        <v>1.0043</v>
      </c>
      <c r="L174" s="40">
        <v>1.1011</v>
      </c>
      <c r="M174" s="40">
        <v>1.1898</v>
      </c>
      <c r="N174" s="40">
        <v>1.2995000000000001</v>
      </c>
      <c r="O174" s="40">
        <v>1.3442000000000001</v>
      </c>
      <c r="P174" s="40">
        <v>1.274</v>
      </c>
      <c r="Q174" s="40">
        <v>1.3129</v>
      </c>
      <c r="R174" s="40">
        <v>1.2626999999999999</v>
      </c>
      <c r="S174" s="40">
        <v>1.3814</v>
      </c>
      <c r="T174" s="40">
        <v>1.4056</v>
      </c>
    </row>
    <row r="175" spans="1:20" ht="12.75" customHeight="1" x14ac:dyDescent="0.25">
      <c r="A175" s="55" t="s">
        <v>200</v>
      </c>
      <c r="B175" s="58" t="s">
        <v>200</v>
      </c>
      <c r="C175" s="40">
        <v>2.3782999999999999</v>
      </c>
      <c r="D175" s="40">
        <v>3.1848999999999998</v>
      </c>
      <c r="E175" s="40">
        <v>3.2587999999999999</v>
      </c>
      <c r="F175" s="40">
        <v>3.3565999999999998</v>
      </c>
      <c r="G175" s="40">
        <v>3.5289000000000001</v>
      </c>
      <c r="H175" s="40">
        <v>3.2713000000000001</v>
      </c>
      <c r="I175" s="40">
        <v>4.1098999999999997</v>
      </c>
      <c r="J175" s="40">
        <v>4.2672999999999996</v>
      </c>
      <c r="K175" s="40">
        <v>4.1710000000000003</v>
      </c>
      <c r="L175" s="40">
        <v>4.0551000000000004</v>
      </c>
      <c r="M175" s="40">
        <v>4.0559000000000003</v>
      </c>
      <c r="N175" s="40">
        <v>4.5385999999999997</v>
      </c>
      <c r="O175" s="40">
        <v>4.6833999999999998</v>
      </c>
      <c r="P175" s="40">
        <v>4.9189999999999996</v>
      </c>
      <c r="Q175" s="40">
        <v>4.9570999999999996</v>
      </c>
      <c r="R175" s="40">
        <v>5.0957999999999997</v>
      </c>
      <c r="S175" s="40">
        <v>5.1711</v>
      </c>
      <c r="T175" s="40">
        <v>5.2754000000000003</v>
      </c>
    </row>
    <row r="176" spans="1:20" ht="12.75" customHeight="1" x14ac:dyDescent="0.25">
      <c r="A176" s="55" t="s">
        <v>26</v>
      </c>
      <c r="B176" s="58" t="s">
        <v>26</v>
      </c>
      <c r="C176" s="40">
        <v>7.6</v>
      </c>
      <c r="D176" s="40">
        <v>5.5</v>
      </c>
      <c r="E176" s="40">
        <v>5.7</v>
      </c>
      <c r="F176" s="40">
        <v>5.2</v>
      </c>
      <c r="G176" s="40">
        <v>4.5999999999999996</v>
      </c>
      <c r="H176" s="40">
        <v>3.9</v>
      </c>
      <c r="I176" s="40">
        <v>4.0999999999999996</v>
      </c>
      <c r="J176" s="40">
        <v>4.4000000000000004</v>
      </c>
      <c r="K176" s="40">
        <v>4.4000000000000004</v>
      </c>
      <c r="L176" s="40">
        <v>4.5999999999999996</v>
      </c>
      <c r="M176" s="40">
        <v>4.5</v>
      </c>
      <c r="N176" s="40">
        <v>4.5</v>
      </c>
      <c r="O176" s="40">
        <v>4.7</v>
      </c>
      <c r="P176" s="40">
        <v>4.7</v>
      </c>
      <c r="Q176" s="40">
        <v>4.5</v>
      </c>
      <c r="R176" s="40">
        <v>3.8</v>
      </c>
      <c r="S176" s="40">
        <v>3.7</v>
      </c>
      <c r="T176" s="40">
        <v>3.9</v>
      </c>
    </row>
    <row r="177" spans="1:20" ht="12.75" customHeight="1" x14ac:dyDescent="0.25">
      <c r="A177" s="55" t="s">
        <v>70</v>
      </c>
      <c r="B177" s="58" t="s">
        <v>70</v>
      </c>
      <c r="C177" s="40">
        <v>16.899999999999999</v>
      </c>
      <c r="D177" s="40">
        <v>10.6</v>
      </c>
      <c r="E177" s="40">
        <v>10.4</v>
      </c>
      <c r="F177" s="40">
        <v>9.9</v>
      </c>
      <c r="G177" s="40">
        <v>9.8000000000000007</v>
      </c>
      <c r="H177" s="40">
        <v>10</v>
      </c>
      <c r="I177" s="40">
        <v>10.1</v>
      </c>
      <c r="J177" s="40">
        <v>10.3</v>
      </c>
      <c r="K177" s="40">
        <v>10.3</v>
      </c>
      <c r="L177" s="40">
        <v>10.6</v>
      </c>
      <c r="M177" s="40">
        <v>10.6</v>
      </c>
      <c r="N177" s="40">
        <v>10.7</v>
      </c>
      <c r="O177" s="40">
        <v>11.1</v>
      </c>
      <c r="P177" s="40">
        <v>11.1</v>
      </c>
      <c r="Q177" s="40">
        <v>11.3</v>
      </c>
      <c r="R177" s="40">
        <v>10.7</v>
      </c>
      <c r="S177" s="40">
        <v>11.2</v>
      </c>
      <c r="T177" s="40">
        <v>11.5</v>
      </c>
    </row>
    <row r="178" spans="1:20" ht="12.75" customHeight="1" x14ac:dyDescent="0.25">
      <c r="A178" s="55" t="s">
        <v>112</v>
      </c>
      <c r="B178" s="41" t="s">
        <v>112</v>
      </c>
      <c r="C178" s="42">
        <v>7.5200000000000003E-2</v>
      </c>
      <c r="D178" s="42">
        <v>8.1600000000000006E-2</v>
      </c>
      <c r="E178" s="42">
        <v>8.1000000000000003E-2</v>
      </c>
      <c r="F178" s="42">
        <v>7.7100000000000002E-2</v>
      </c>
      <c r="G178" s="42">
        <v>6.8000000000000005E-2</v>
      </c>
      <c r="H178" s="42">
        <v>6.4899999999999999E-2</v>
      </c>
      <c r="I178" s="42">
        <v>6.2899999999999998E-2</v>
      </c>
      <c r="J178" s="42">
        <v>6.0699999999999997E-2</v>
      </c>
      <c r="K178" s="42">
        <v>5.9200000000000003E-2</v>
      </c>
      <c r="L178" s="42">
        <v>5.7099999999999998E-2</v>
      </c>
      <c r="M178" s="42">
        <v>5.7099999999999998E-2</v>
      </c>
      <c r="N178" s="42">
        <v>5.6000000000000001E-2</v>
      </c>
      <c r="O178" s="42">
        <v>5.4699999999999999E-2</v>
      </c>
      <c r="P178" s="42">
        <v>5.6099999999999997E-2</v>
      </c>
      <c r="Q178" s="42">
        <v>5.3100000000000001E-2</v>
      </c>
      <c r="R178" s="42">
        <v>5.4699999999999999E-2</v>
      </c>
      <c r="S178" s="42">
        <v>5.45E-2</v>
      </c>
      <c r="T178" s="42">
        <v>5.96E-2</v>
      </c>
    </row>
    <row r="179" spans="1:20" ht="12.75" customHeight="1" x14ac:dyDescent="0.25">
      <c r="A179" s="55" t="s">
        <v>71</v>
      </c>
      <c r="B179" s="41" t="s">
        <v>71</v>
      </c>
      <c r="C179" s="42">
        <v>1.1941999999999999</v>
      </c>
      <c r="D179" s="42">
        <v>2.1198000000000001</v>
      </c>
      <c r="E179" s="42">
        <v>2.2155</v>
      </c>
      <c r="F179" s="42">
        <v>2.0642999999999998</v>
      </c>
      <c r="G179" s="42">
        <v>2.0124</v>
      </c>
      <c r="H179" s="42">
        <v>2.0573000000000001</v>
      </c>
      <c r="I179" s="42">
        <v>2.1027999999999998</v>
      </c>
      <c r="J179" s="42">
        <v>2.2883</v>
      </c>
      <c r="K179" s="42">
        <v>2.0369999999999999</v>
      </c>
      <c r="L179" s="42">
        <v>2.2214999999999998</v>
      </c>
      <c r="M179" s="42">
        <v>2.1760999999999999</v>
      </c>
      <c r="N179" s="42">
        <v>2.2170000000000001</v>
      </c>
      <c r="O179" s="42">
        <v>2.1871999999999998</v>
      </c>
      <c r="P179" s="42">
        <v>2.2629000000000001</v>
      </c>
      <c r="Q179" s="42">
        <v>2.2928000000000002</v>
      </c>
      <c r="R179" s="42">
        <v>2.1977000000000002</v>
      </c>
      <c r="S179" s="42">
        <v>2.2738</v>
      </c>
      <c r="T179" s="42">
        <v>2.2705000000000002</v>
      </c>
    </row>
    <row r="180" spans="1:20" s="57" customFormat="1" x14ac:dyDescent="0.25">
      <c r="A180" s="59" t="s">
        <v>186</v>
      </c>
      <c r="B180" s="41" t="s">
        <v>186</v>
      </c>
      <c r="C180" s="42">
        <v>0.75039999999999996</v>
      </c>
      <c r="D180" s="42">
        <v>1.1870000000000001</v>
      </c>
      <c r="E180" s="42">
        <v>1.2215</v>
      </c>
      <c r="F180" s="42">
        <v>1.2222999999999999</v>
      </c>
      <c r="G180" s="42">
        <v>1.4950000000000001</v>
      </c>
      <c r="H180" s="42">
        <v>1.5296000000000001</v>
      </c>
      <c r="I180" s="42">
        <v>1.3593999999999999</v>
      </c>
      <c r="J180" s="42">
        <v>1.6638999999999999</v>
      </c>
      <c r="K180" s="42">
        <v>1.7292000000000001</v>
      </c>
      <c r="L180" s="42">
        <v>1.8274999999999999</v>
      </c>
      <c r="M180" s="42">
        <v>2.0266999999999999</v>
      </c>
      <c r="N180" s="42">
        <v>2.0232000000000001</v>
      </c>
      <c r="O180" s="42">
        <v>2.0202</v>
      </c>
      <c r="P180" s="42">
        <v>2.085</v>
      </c>
      <c r="Q180" s="42">
        <v>2.1164000000000001</v>
      </c>
      <c r="R180" s="42">
        <v>2.1145999999999998</v>
      </c>
      <c r="S180" s="42">
        <v>2.1469</v>
      </c>
      <c r="T180" s="42">
        <v>2.1796000000000002</v>
      </c>
    </row>
    <row r="181" spans="1:20" ht="12.75" customHeight="1" x14ac:dyDescent="0.25">
      <c r="A181" s="55" t="s">
        <v>113</v>
      </c>
      <c r="B181" s="41" t="s">
        <v>113</v>
      </c>
      <c r="C181" s="42">
        <v>0.76549999999999996</v>
      </c>
      <c r="D181" s="42">
        <v>0.77580000000000005</v>
      </c>
      <c r="E181" s="42">
        <v>0.77080000000000004</v>
      </c>
      <c r="F181" s="42">
        <v>0.76670000000000005</v>
      </c>
      <c r="G181" s="42">
        <v>0.76319999999999999</v>
      </c>
      <c r="H181" s="42">
        <v>0.80200000000000005</v>
      </c>
      <c r="I181" s="42">
        <v>0.79800000000000004</v>
      </c>
      <c r="J181" s="42">
        <v>0.81459999999999999</v>
      </c>
      <c r="K181" s="42">
        <v>0.80979999999999996</v>
      </c>
      <c r="L181" s="42">
        <v>0.84619999999999995</v>
      </c>
      <c r="M181" s="42">
        <v>0.90239999999999998</v>
      </c>
      <c r="N181" s="42">
        <v>0.9375</v>
      </c>
      <c r="O181" s="42">
        <v>0.97209999999999996</v>
      </c>
      <c r="P181" s="42">
        <v>1.0262</v>
      </c>
      <c r="Q181" s="42">
        <v>1.0395000000000001</v>
      </c>
      <c r="R181" s="42">
        <v>1.0721000000000001</v>
      </c>
      <c r="S181" s="42">
        <v>1.1039000000000001</v>
      </c>
      <c r="T181" s="42">
        <v>1.2521</v>
      </c>
    </row>
    <row r="182" spans="1:20" ht="12.75" customHeight="1" x14ac:dyDescent="0.25">
      <c r="A182" s="55" t="s">
        <v>114</v>
      </c>
      <c r="B182" s="41" t="s">
        <v>114</v>
      </c>
      <c r="C182" s="42">
        <v>0.40610000000000002</v>
      </c>
      <c r="D182" s="42">
        <v>0.36559999999999998</v>
      </c>
      <c r="E182" s="42">
        <v>0.36030000000000001</v>
      </c>
      <c r="F182" s="42">
        <v>0.35570000000000002</v>
      </c>
      <c r="G182" s="42">
        <v>0.35139999999999999</v>
      </c>
      <c r="H182" s="42">
        <v>0.34699999999999998</v>
      </c>
      <c r="I182" s="42">
        <v>0.34189999999999998</v>
      </c>
      <c r="J182" s="42">
        <v>0.36209999999999998</v>
      </c>
      <c r="K182" s="42">
        <v>0.40620000000000001</v>
      </c>
      <c r="L182" s="42">
        <v>0.4476</v>
      </c>
      <c r="M182" s="42">
        <v>0.48620000000000002</v>
      </c>
      <c r="N182" s="42">
        <v>0.49809999999999999</v>
      </c>
      <c r="O182" s="42">
        <v>0.53110000000000002</v>
      </c>
      <c r="P182" s="42">
        <v>0.51619999999999999</v>
      </c>
      <c r="Q182" s="42">
        <v>0.50129999999999997</v>
      </c>
      <c r="R182" s="42">
        <v>0.5292</v>
      </c>
      <c r="S182" s="42">
        <v>0.55549999999999999</v>
      </c>
      <c r="T182" s="42">
        <v>0.5605</v>
      </c>
    </row>
    <row r="183" spans="1:20" ht="12.75" customHeight="1" x14ac:dyDescent="0.25">
      <c r="A183" s="55" t="s">
        <v>141</v>
      </c>
      <c r="B183" s="58" t="s">
        <v>141</v>
      </c>
      <c r="C183" s="40">
        <v>13.448499999999999</v>
      </c>
      <c r="D183" s="40">
        <v>12.7242</v>
      </c>
      <c r="E183" s="40">
        <v>13.728</v>
      </c>
      <c r="F183" s="40">
        <v>11.3447</v>
      </c>
      <c r="G183" s="40">
        <v>10.770200000000001</v>
      </c>
      <c r="H183" s="40">
        <v>11.5419</v>
      </c>
      <c r="I183" s="40">
        <v>14.7402</v>
      </c>
      <c r="J183" s="40">
        <v>14.2265</v>
      </c>
      <c r="K183" s="40">
        <v>14.955500000000001</v>
      </c>
      <c r="L183" s="40">
        <v>14.321199999999999</v>
      </c>
      <c r="M183" s="40">
        <v>16.604299999999999</v>
      </c>
      <c r="N183" s="40">
        <v>16.1053</v>
      </c>
      <c r="O183" s="40">
        <v>17.055800000000001</v>
      </c>
      <c r="P183" s="40">
        <v>15.1852</v>
      </c>
      <c r="Q183" s="40">
        <v>15.8626</v>
      </c>
      <c r="R183" s="40">
        <v>18.094999999999999</v>
      </c>
      <c r="S183" s="40">
        <v>19.557099999999998</v>
      </c>
      <c r="T183" s="40">
        <v>18.7408</v>
      </c>
    </row>
    <row r="184" spans="1:20" ht="12.75" customHeight="1" x14ac:dyDescent="0.25">
      <c r="A184" s="55" t="s">
        <v>115</v>
      </c>
      <c r="B184" s="58" t="s">
        <v>115</v>
      </c>
      <c r="C184" s="40">
        <v>0.42359999999999998</v>
      </c>
      <c r="D184" s="40">
        <v>0.4012</v>
      </c>
      <c r="E184" s="40">
        <v>0.41839999999999999</v>
      </c>
      <c r="F184" s="40">
        <v>0.35610000000000003</v>
      </c>
      <c r="G184" s="40">
        <v>0.36520000000000002</v>
      </c>
      <c r="H184" s="40">
        <v>0.38469999999999999</v>
      </c>
      <c r="I184" s="40">
        <v>0.39939999999999998</v>
      </c>
      <c r="J184" s="40">
        <v>0.42799999999999999</v>
      </c>
      <c r="K184" s="40">
        <v>0.43759999999999999</v>
      </c>
      <c r="L184" s="40">
        <v>0.46960000000000002</v>
      </c>
      <c r="M184" s="40">
        <v>0.48149999999999998</v>
      </c>
      <c r="N184" s="40">
        <v>0.51990000000000003</v>
      </c>
      <c r="O184" s="40">
        <v>0.41349999999999998</v>
      </c>
      <c r="P184" s="40">
        <v>0.44819999999999999</v>
      </c>
      <c r="Q184" s="40">
        <v>0.4446</v>
      </c>
      <c r="R184" s="40">
        <v>0.4647</v>
      </c>
      <c r="S184" s="40">
        <v>0.63880000000000003</v>
      </c>
      <c r="T184" s="40">
        <v>0.58950000000000002</v>
      </c>
    </row>
    <row r="185" spans="1:20" ht="12.75" customHeight="1" x14ac:dyDescent="0.25">
      <c r="A185" s="55" t="s">
        <v>187</v>
      </c>
      <c r="B185" s="58" t="s">
        <v>187</v>
      </c>
      <c r="C185" s="40" t="s">
        <v>166</v>
      </c>
      <c r="D185" s="40" t="s">
        <v>166</v>
      </c>
      <c r="E185" s="40" t="s">
        <v>166</v>
      </c>
      <c r="F185" s="40" t="s">
        <v>166</v>
      </c>
      <c r="G185" s="40" t="s">
        <v>166</v>
      </c>
      <c r="H185" s="40" t="s">
        <v>166</v>
      </c>
      <c r="I185" s="40" t="s">
        <v>166</v>
      </c>
      <c r="J185" s="40" t="s">
        <v>166</v>
      </c>
      <c r="K185" s="40" t="s">
        <v>166</v>
      </c>
      <c r="L185" s="40" t="s">
        <v>166</v>
      </c>
      <c r="M185" s="40" t="s">
        <v>166</v>
      </c>
      <c r="N185" s="40" t="s">
        <v>166</v>
      </c>
      <c r="O185" s="40">
        <v>5.4367999999999999</v>
      </c>
      <c r="P185" s="40">
        <v>5.3189000000000002</v>
      </c>
      <c r="Q185" s="40">
        <v>5.3151000000000002</v>
      </c>
      <c r="R185" s="40">
        <v>4.7544000000000004</v>
      </c>
      <c r="S185" s="40">
        <v>4.7556000000000003</v>
      </c>
      <c r="T185" s="40">
        <v>5.1249000000000002</v>
      </c>
    </row>
    <row r="186" spans="1:20" ht="12.75" customHeight="1" x14ac:dyDescent="0.25">
      <c r="A186" s="55" t="s">
        <v>116</v>
      </c>
      <c r="B186" s="58" t="s">
        <v>116</v>
      </c>
      <c r="C186" s="40">
        <v>1.6363000000000001</v>
      </c>
      <c r="D186" s="40">
        <v>2.4792000000000001</v>
      </c>
      <c r="E186" s="40">
        <v>2.5442</v>
      </c>
      <c r="F186" s="40">
        <v>5.2743000000000002</v>
      </c>
      <c r="G186" s="40">
        <v>5.5552999999999999</v>
      </c>
      <c r="H186" s="40">
        <v>6.4283999999999999</v>
      </c>
      <c r="I186" s="40">
        <v>6.9870000000000001</v>
      </c>
      <c r="J186" s="40">
        <v>7.8230000000000004</v>
      </c>
      <c r="K186" s="40">
        <v>6.5251000000000001</v>
      </c>
      <c r="L186" s="40">
        <v>6.5312999999999999</v>
      </c>
      <c r="M186" s="40">
        <v>8.5953999999999997</v>
      </c>
      <c r="N186" s="40">
        <v>7.9154999999999998</v>
      </c>
      <c r="O186" s="40">
        <v>8.3142999999999994</v>
      </c>
      <c r="P186" s="40">
        <v>7.1996000000000002</v>
      </c>
      <c r="Q186" s="40">
        <v>7.7091000000000003</v>
      </c>
      <c r="R186" s="40">
        <v>8.1778999999999993</v>
      </c>
      <c r="S186" s="40">
        <v>7.5585000000000004</v>
      </c>
      <c r="T186" s="40">
        <v>6.5111999999999997</v>
      </c>
    </row>
    <row r="187" spans="1:20" ht="12.75" customHeight="1" x14ac:dyDescent="0.25">
      <c r="A187" s="55" t="s">
        <v>160</v>
      </c>
      <c r="B187" s="58" t="s">
        <v>160</v>
      </c>
      <c r="C187" s="40">
        <v>9.6100000000000005E-2</v>
      </c>
      <c r="D187" s="40">
        <v>8.9599999999999999E-2</v>
      </c>
      <c r="E187" s="40">
        <v>9.8199999999999996E-2</v>
      </c>
      <c r="F187" s="40">
        <v>9.9900000000000003E-2</v>
      </c>
      <c r="G187" s="40">
        <v>9.2600000000000002E-2</v>
      </c>
      <c r="H187" s="40">
        <v>8.7300000000000003E-2</v>
      </c>
      <c r="I187" s="40">
        <v>0.1028</v>
      </c>
      <c r="J187" s="40">
        <v>0.1323</v>
      </c>
      <c r="K187" s="40">
        <v>0.13550000000000001</v>
      </c>
      <c r="L187" s="40">
        <v>0.13850000000000001</v>
      </c>
      <c r="M187" s="40">
        <v>0.13020000000000001</v>
      </c>
      <c r="N187" s="40">
        <v>0.1067</v>
      </c>
      <c r="O187" s="40">
        <v>0.1389</v>
      </c>
      <c r="P187" s="40">
        <v>0.11849999999999999</v>
      </c>
      <c r="Q187" s="40">
        <v>0.12</v>
      </c>
      <c r="R187" s="40">
        <v>0.1157</v>
      </c>
      <c r="S187" s="40">
        <v>0.12620000000000001</v>
      </c>
      <c r="T187" s="40">
        <v>0.1532</v>
      </c>
    </row>
    <row r="188" spans="1:20" ht="12.75" customHeight="1" x14ac:dyDescent="0.25">
      <c r="A188" s="55" t="s">
        <v>142</v>
      </c>
      <c r="B188" s="41" t="s">
        <v>142</v>
      </c>
      <c r="C188" s="42">
        <v>15.561999999999999</v>
      </c>
      <c r="D188" s="42">
        <v>13.527100000000001</v>
      </c>
      <c r="E188" s="42">
        <v>15.491400000000001</v>
      </c>
      <c r="F188" s="42">
        <v>18.953600000000002</v>
      </c>
      <c r="G188" s="42">
        <v>15.337300000000001</v>
      </c>
      <c r="H188" s="42">
        <v>13.098100000000001</v>
      </c>
      <c r="I188" s="42">
        <v>12.507300000000001</v>
      </c>
      <c r="J188" s="42">
        <v>12.313599999999999</v>
      </c>
      <c r="K188" s="42">
        <v>11.418799999999999</v>
      </c>
      <c r="L188" s="42">
        <v>7.3171999999999997</v>
      </c>
      <c r="M188" s="42">
        <v>6.5077999999999996</v>
      </c>
      <c r="N188" s="42">
        <v>6.7531999999999996</v>
      </c>
      <c r="O188" s="42">
        <v>6.6746999999999996</v>
      </c>
      <c r="P188" s="42">
        <v>3.8452000000000002</v>
      </c>
      <c r="Q188" s="42">
        <v>4.9180999999999999</v>
      </c>
      <c r="R188" s="42">
        <v>4.8006000000000002</v>
      </c>
      <c r="S188" s="42">
        <v>2.6541000000000001</v>
      </c>
      <c r="T188" s="42">
        <v>4.3131000000000004</v>
      </c>
    </row>
    <row r="189" spans="1:20" ht="12.75" customHeight="1" x14ac:dyDescent="0.25">
      <c r="A189" s="55" t="s">
        <v>72</v>
      </c>
      <c r="B189" s="41" t="s">
        <v>72</v>
      </c>
      <c r="C189" s="42">
        <v>11.7</v>
      </c>
      <c r="D189" s="42">
        <v>8.3000000000000007</v>
      </c>
      <c r="E189" s="42">
        <v>8.4</v>
      </c>
      <c r="F189" s="42">
        <v>8.1999999999999993</v>
      </c>
      <c r="G189" s="42">
        <v>8.1</v>
      </c>
      <c r="H189" s="42">
        <v>8</v>
      </c>
      <c r="I189" s="42">
        <v>7.6</v>
      </c>
      <c r="J189" s="42">
        <v>8</v>
      </c>
      <c r="K189" s="42">
        <v>7.6</v>
      </c>
      <c r="L189" s="42">
        <v>7.8</v>
      </c>
      <c r="M189" s="42">
        <v>7.9</v>
      </c>
      <c r="N189" s="42">
        <v>7.8</v>
      </c>
      <c r="O189" s="42">
        <v>7.7</v>
      </c>
      <c r="P189" s="42">
        <v>7.3</v>
      </c>
      <c r="Q189" s="42">
        <v>7.5</v>
      </c>
      <c r="R189" s="42">
        <v>6.7</v>
      </c>
      <c r="S189" s="42">
        <v>6.9</v>
      </c>
      <c r="T189" s="42">
        <v>6.8</v>
      </c>
    </row>
    <row r="190" spans="1:20" ht="12.75" customHeight="1" x14ac:dyDescent="0.25">
      <c r="A190" s="55" t="s">
        <v>27</v>
      </c>
      <c r="B190" s="41" t="s">
        <v>27</v>
      </c>
      <c r="C190" s="42">
        <v>7.4</v>
      </c>
      <c r="D190" s="42">
        <v>7.5</v>
      </c>
      <c r="E190" s="42">
        <v>7.9</v>
      </c>
      <c r="F190" s="42">
        <v>8</v>
      </c>
      <c r="G190" s="42">
        <v>7.9</v>
      </c>
      <c r="H190" s="42">
        <v>7.6</v>
      </c>
      <c r="I190" s="42">
        <v>7.6</v>
      </c>
      <c r="J190" s="42">
        <v>8.1</v>
      </c>
      <c r="K190" s="42">
        <v>8.1999999999999993</v>
      </c>
      <c r="L190" s="42">
        <v>8.1</v>
      </c>
      <c r="M190" s="42">
        <v>8.1999999999999993</v>
      </c>
      <c r="N190" s="42">
        <v>8.3000000000000007</v>
      </c>
      <c r="O190" s="42">
        <v>8.4</v>
      </c>
      <c r="P190" s="42">
        <v>8.4</v>
      </c>
      <c r="Q190" s="42">
        <v>8.9</v>
      </c>
      <c r="R190" s="42">
        <v>7.9</v>
      </c>
      <c r="S190" s="42">
        <v>7.9</v>
      </c>
      <c r="T190" s="42">
        <v>7.8</v>
      </c>
    </row>
    <row r="191" spans="1:20" ht="12.75" customHeight="1" x14ac:dyDescent="0.25">
      <c r="A191" s="55" t="s">
        <v>161</v>
      </c>
      <c r="B191" s="41" t="s">
        <v>161</v>
      </c>
      <c r="C191" s="42">
        <v>0.51739999999999997</v>
      </c>
      <c r="D191" s="42">
        <v>0.4491</v>
      </c>
      <c r="E191" s="42">
        <v>0.43669999999999998</v>
      </c>
      <c r="F191" s="42">
        <v>0.42480000000000001</v>
      </c>
      <c r="G191" s="42">
        <v>0.41320000000000001</v>
      </c>
      <c r="H191" s="42">
        <v>0.41120000000000001</v>
      </c>
      <c r="I191" s="42">
        <v>0.4002</v>
      </c>
      <c r="J191" s="42">
        <v>0.40689999999999998</v>
      </c>
      <c r="K191" s="42">
        <v>0.39629999999999999</v>
      </c>
      <c r="L191" s="42">
        <v>0.40260000000000001</v>
      </c>
      <c r="M191" s="42">
        <v>0.39250000000000002</v>
      </c>
      <c r="N191" s="42">
        <v>0.38290000000000002</v>
      </c>
      <c r="O191" s="42">
        <v>0.37380000000000002</v>
      </c>
      <c r="P191" s="42">
        <v>0.38750000000000001</v>
      </c>
      <c r="Q191" s="42">
        <v>0.37869999999999998</v>
      </c>
      <c r="R191" s="42">
        <v>0.37740000000000001</v>
      </c>
      <c r="S191" s="42">
        <v>0.37609999999999999</v>
      </c>
      <c r="T191" s="42">
        <v>0.36809999999999998</v>
      </c>
    </row>
    <row r="192" spans="1:20" s="57" customFormat="1" x14ac:dyDescent="0.25">
      <c r="A192" s="59" t="s">
        <v>162</v>
      </c>
      <c r="B192" s="41" t="s">
        <v>162</v>
      </c>
      <c r="C192" s="42">
        <v>2.8999999999999998E-3</v>
      </c>
      <c r="D192" s="42">
        <v>1.6999999999999999E-3</v>
      </c>
      <c r="E192" s="42" t="s">
        <v>166</v>
      </c>
      <c r="F192" s="42" t="s">
        <v>166</v>
      </c>
      <c r="G192" s="42" t="s">
        <v>166</v>
      </c>
      <c r="H192" s="42" t="s">
        <v>166</v>
      </c>
      <c r="I192" s="42">
        <v>7.0000000000000007E-2</v>
      </c>
      <c r="J192" s="42">
        <v>6.6000000000000003E-2</v>
      </c>
      <c r="K192" s="42">
        <v>7.4999999999999997E-2</v>
      </c>
      <c r="L192" s="42">
        <v>7.3899999999999993E-2</v>
      </c>
      <c r="M192" s="42">
        <v>7.1999999999999995E-2</v>
      </c>
      <c r="N192" s="42">
        <v>7.0199999999999999E-2</v>
      </c>
      <c r="O192" s="42">
        <v>6.8400000000000002E-2</v>
      </c>
      <c r="P192" s="42">
        <v>6.83E-2</v>
      </c>
      <c r="Q192" s="42">
        <v>6.5799999999999997E-2</v>
      </c>
      <c r="R192" s="42">
        <v>6.3700000000000007E-2</v>
      </c>
      <c r="S192" s="42">
        <v>6.3600000000000004E-2</v>
      </c>
      <c r="T192" s="42">
        <v>5.8099999999999999E-2</v>
      </c>
    </row>
    <row r="193" spans="1:20" ht="12.75" customHeight="1" x14ac:dyDescent="0.25">
      <c r="A193" s="55" t="s">
        <v>143</v>
      </c>
      <c r="B193" s="58" t="s">
        <v>143</v>
      </c>
      <c r="C193" s="40">
        <v>8.6915999999999993</v>
      </c>
      <c r="D193" s="40">
        <v>8.5320999999999998</v>
      </c>
      <c r="E193" s="40">
        <v>8.4977999999999998</v>
      </c>
      <c r="F193" s="40">
        <v>8.6542999999999992</v>
      </c>
      <c r="G193" s="40">
        <v>8.5452999999999992</v>
      </c>
      <c r="H193" s="40">
        <v>8.3952000000000009</v>
      </c>
      <c r="I193" s="40">
        <v>8.2194000000000003</v>
      </c>
      <c r="J193" s="40">
        <v>7.9701000000000004</v>
      </c>
      <c r="K193" s="40">
        <v>7.5277000000000003</v>
      </c>
      <c r="L193" s="40">
        <v>8.125</v>
      </c>
      <c r="M193" s="40">
        <v>8.9326000000000008</v>
      </c>
      <c r="N193" s="40">
        <v>8.1231000000000009</v>
      </c>
      <c r="O193" s="40">
        <v>8.6356000000000002</v>
      </c>
      <c r="P193" s="40">
        <v>8.8903999999999996</v>
      </c>
      <c r="Q193" s="40">
        <v>9.3318999999999992</v>
      </c>
      <c r="R193" s="40">
        <v>9.3890999999999991</v>
      </c>
      <c r="S193" s="40">
        <v>8.8422000000000001</v>
      </c>
      <c r="T193" s="40">
        <v>9.1867000000000001</v>
      </c>
    </row>
    <row r="194" spans="1:20" ht="12.75" customHeight="1" x14ac:dyDescent="0.25">
      <c r="A194" s="55" t="s">
        <v>28</v>
      </c>
      <c r="B194" s="58" t="s">
        <v>28</v>
      </c>
      <c r="C194" s="40">
        <v>5.9</v>
      </c>
      <c r="D194" s="40">
        <v>6.7</v>
      </c>
      <c r="E194" s="40">
        <v>6.3</v>
      </c>
      <c r="F194" s="40">
        <v>6.6</v>
      </c>
      <c r="G194" s="40">
        <v>6.8</v>
      </c>
      <c r="H194" s="40">
        <v>7.4</v>
      </c>
      <c r="I194" s="40">
        <v>7.6</v>
      </c>
      <c r="J194" s="40">
        <v>7.6</v>
      </c>
      <c r="K194" s="40">
        <v>8</v>
      </c>
      <c r="L194" s="40">
        <v>7.9</v>
      </c>
      <c r="M194" s="40">
        <v>8.1999999999999993</v>
      </c>
      <c r="N194" s="40">
        <v>8.4</v>
      </c>
      <c r="O194" s="40">
        <v>8.1</v>
      </c>
      <c r="P194" s="40">
        <v>8.1</v>
      </c>
      <c r="Q194" s="40">
        <v>7.4</v>
      </c>
      <c r="R194" s="40">
        <v>6.4</v>
      </c>
      <c r="S194" s="40">
        <v>6.1</v>
      </c>
      <c r="T194" s="40">
        <v>6</v>
      </c>
    </row>
    <row r="195" spans="1:20" ht="12.75" customHeight="1" x14ac:dyDescent="0.25">
      <c r="A195" s="55" t="s">
        <v>73</v>
      </c>
      <c r="B195" s="58" t="s">
        <v>73</v>
      </c>
      <c r="C195" s="40">
        <v>0.2233</v>
      </c>
      <c r="D195" s="40">
        <v>0.3236</v>
      </c>
      <c r="E195" s="40">
        <v>0.38450000000000001</v>
      </c>
      <c r="F195" s="40">
        <v>0.4123</v>
      </c>
      <c r="G195" s="40">
        <v>0.42130000000000001</v>
      </c>
      <c r="H195" s="40">
        <v>0.46089999999999998</v>
      </c>
      <c r="I195" s="40">
        <v>0.54320000000000002</v>
      </c>
      <c r="J195" s="40">
        <v>0.54859999999999998</v>
      </c>
      <c r="K195" s="40">
        <v>0.57399999999999995</v>
      </c>
      <c r="L195" s="40">
        <v>0.56799999999999995</v>
      </c>
      <c r="M195" s="40">
        <v>0.62309999999999999</v>
      </c>
      <c r="N195" s="40">
        <v>0.60650000000000004</v>
      </c>
      <c r="O195" s="40">
        <v>0.59470000000000001</v>
      </c>
      <c r="P195" s="40">
        <v>0.60850000000000004</v>
      </c>
      <c r="Q195" s="40">
        <v>0.59689999999999999</v>
      </c>
      <c r="R195" s="40">
        <v>0.63949999999999996</v>
      </c>
      <c r="S195" s="40">
        <v>0.64490000000000003</v>
      </c>
      <c r="T195" s="40">
        <v>0.72789999999999999</v>
      </c>
    </row>
    <row r="196" spans="1:20" ht="12.75" customHeight="1" x14ac:dyDescent="0.25">
      <c r="A196" s="55" t="s">
        <v>188</v>
      </c>
      <c r="B196" s="58" t="s">
        <v>188</v>
      </c>
      <c r="C196" s="40" t="s">
        <v>166</v>
      </c>
      <c r="D196" s="40" t="s">
        <v>166</v>
      </c>
      <c r="E196" s="40" t="s">
        <v>166</v>
      </c>
      <c r="F196" s="40">
        <v>0.1389</v>
      </c>
      <c r="G196" s="40">
        <v>0.20180000000000001</v>
      </c>
      <c r="H196" s="40">
        <v>0.2094</v>
      </c>
      <c r="I196" s="40">
        <v>0.2472</v>
      </c>
      <c r="J196" s="40">
        <v>0.41</v>
      </c>
      <c r="K196" s="40">
        <v>0.34339999999999998</v>
      </c>
      <c r="L196" s="40">
        <v>0.3735</v>
      </c>
      <c r="M196" s="40">
        <v>0.53490000000000004</v>
      </c>
      <c r="N196" s="40">
        <v>0.77049999999999996</v>
      </c>
      <c r="O196" s="40">
        <v>0.62280000000000002</v>
      </c>
      <c r="P196" s="40">
        <v>0.62409999999999999</v>
      </c>
      <c r="Q196" s="40">
        <v>0.53790000000000004</v>
      </c>
      <c r="R196" s="40">
        <v>0.53400000000000003</v>
      </c>
      <c r="S196" s="40">
        <v>0.50719999999999998</v>
      </c>
      <c r="T196" s="40">
        <v>0.5464</v>
      </c>
    </row>
    <row r="197" spans="1:20" ht="12.75" customHeight="1" x14ac:dyDescent="0.25">
      <c r="A197" s="55" t="s">
        <v>163</v>
      </c>
      <c r="B197" s="58" t="s">
        <v>163</v>
      </c>
      <c r="C197" s="40">
        <v>4.4534000000000002</v>
      </c>
      <c r="D197" s="40">
        <v>5.0068000000000001</v>
      </c>
      <c r="E197" s="40">
        <v>4.8231000000000002</v>
      </c>
      <c r="F197" s="40">
        <v>4.7826000000000004</v>
      </c>
      <c r="G197" s="40">
        <v>4.7663000000000002</v>
      </c>
      <c r="H197" s="40">
        <v>4.6772</v>
      </c>
      <c r="I197" s="40">
        <v>4.5575000000000001</v>
      </c>
      <c r="J197" s="40">
        <v>4.8034999999999997</v>
      </c>
      <c r="K197" s="40">
        <v>4.7050000000000001</v>
      </c>
      <c r="L197" s="40">
        <v>4.617</v>
      </c>
      <c r="M197" s="40">
        <v>4.66</v>
      </c>
      <c r="N197" s="40">
        <v>4.7789999999999999</v>
      </c>
      <c r="O197" s="40">
        <v>4.8487999999999998</v>
      </c>
      <c r="P197" s="40">
        <v>4.8061999999999996</v>
      </c>
      <c r="Q197" s="40">
        <v>4.7601000000000004</v>
      </c>
      <c r="R197" s="40">
        <v>4.7584999999999997</v>
      </c>
      <c r="S197" s="40">
        <v>4.5613999999999999</v>
      </c>
      <c r="T197" s="40">
        <v>3.6063999999999998</v>
      </c>
    </row>
    <row r="198" spans="1:20" ht="12.75" customHeight="1" x14ac:dyDescent="0.25">
      <c r="A198" s="55" t="s">
        <v>177</v>
      </c>
      <c r="B198" s="41" t="s">
        <v>177</v>
      </c>
      <c r="C198" s="42">
        <v>0.49309999999999998</v>
      </c>
      <c r="D198" s="42">
        <v>0.47199999999999998</v>
      </c>
      <c r="E198" s="42">
        <v>0.34639999999999999</v>
      </c>
      <c r="F198" s="42">
        <v>1.1947000000000001</v>
      </c>
      <c r="G198" s="42">
        <v>1.1798999999999999</v>
      </c>
      <c r="H198" s="42">
        <v>1.1825000000000001</v>
      </c>
      <c r="I198" s="42">
        <v>1.1169</v>
      </c>
      <c r="J198" s="42">
        <v>1.0645</v>
      </c>
      <c r="K198" s="42">
        <v>1.0403</v>
      </c>
      <c r="L198" s="42">
        <v>0.95730000000000004</v>
      </c>
      <c r="M198" s="42">
        <v>0.94120000000000004</v>
      </c>
      <c r="N198" s="42">
        <v>0.92290000000000005</v>
      </c>
      <c r="O198" s="42">
        <v>0.9083</v>
      </c>
      <c r="P198" s="42">
        <v>0.93700000000000006</v>
      </c>
      <c r="Q198" s="42">
        <v>0.95020000000000004</v>
      </c>
      <c r="R198" s="42">
        <v>0.89039999999999997</v>
      </c>
      <c r="S198" s="42">
        <v>0.86980000000000002</v>
      </c>
      <c r="T198" s="42">
        <v>0.86519999999999997</v>
      </c>
    </row>
    <row r="199" spans="1:20" ht="12.75" customHeight="1" x14ac:dyDescent="0.25">
      <c r="A199" s="55" t="s">
        <v>29</v>
      </c>
      <c r="B199" s="41" t="s">
        <v>29</v>
      </c>
      <c r="C199" s="42">
        <v>6.7</v>
      </c>
      <c r="D199" s="42">
        <v>6.7</v>
      </c>
      <c r="E199" s="42">
        <v>7.1</v>
      </c>
      <c r="F199" s="42">
        <v>6.5</v>
      </c>
      <c r="G199" s="42">
        <v>6.6</v>
      </c>
      <c r="H199" s="42">
        <v>6.2</v>
      </c>
      <c r="I199" s="42">
        <v>6.1</v>
      </c>
      <c r="J199" s="42">
        <v>6.2</v>
      </c>
      <c r="K199" s="42">
        <v>6.3</v>
      </c>
      <c r="L199" s="42">
        <v>6.3</v>
      </c>
      <c r="M199" s="42">
        <v>6.2</v>
      </c>
      <c r="N199" s="42">
        <v>5.9</v>
      </c>
      <c r="O199" s="42">
        <v>5.8</v>
      </c>
      <c r="P199" s="42">
        <v>5.7</v>
      </c>
      <c r="Q199" s="42">
        <v>5.4</v>
      </c>
      <c r="R199" s="42">
        <v>5</v>
      </c>
      <c r="S199" s="42">
        <v>5.6</v>
      </c>
      <c r="T199" s="42">
        <v>5.0999999999999996</v>
      </c>
    </row>
    <row r="200" spans="1:20" ht="12.75" customHeight="1" x14ac:dyDescent="0.25">
      <c r="A200" s="55" t="s">
        <v>30</v>
      </c>
      <c r="B200" s="41" t="s">
        <v>30</v>
      </c>
      <c r="C200" s="42">
        <v>6.7</v>
      </c>
      <c r="D200" s="42">
        <v>6.2</v>
      </c>
      <c r="E200" s="42">
        <v>6.3</v>
      </c>
      <c r="F200" s="42">
        <v>6.1</v>
      </c>
      <c r="G200" s="42">
        <v>6.3</v>
      </c>
      <c r="H200" s="42">
        <v>6.3</v>
      </c>
      <c r="I200" s="42">
        <v>6.1</v>
      </c>
      <c r="J200" s="42">
        <v>6.2</v>
      </c>
      <c r="K200" s="42">
        <v>6.1</v>
      </c>
      <c r="L200" s="42">
        <v>6.2</v>
      </c>
      <c r="M200" s="42">
        <v>6.2</v>
      </c>
      <c r="N200" s="42">
        <v>6.2</v>
      </c>
      <c r="O200" s="42">
        <v>6.1</v>
      </c>
      <c r="P200" s="42">
        <v>5.8</v>
      </c>
      <c r="Q200" s="42">
        <v>5.9</v>
      </c>
      <c r="R200" s="42">
        <v>5.7</v>
      </c>
      <c r="S200" s="42">
        <v>5.9</v>
      </c>
      <c r="T200" s="42">
        <v>5.3</v>
      </c>
    </row>
    <row r="201" spans="1:20" ht="12.75" customHeight="1" x14ac:dyDescent="0.25">
      <c r="A201" s="55" t="s">
        <v>164</v>
      </c>
      <c r="B201" s="41" t="s">
        <v>164</v>
      </c>
      <c r="C201" s="42">
        <v>3.0076999999999998</v>
      </c>
      <c r="D201" s="42">
        <v>3.0684999999999998</v>
      </c>
      <c r="E201" s="42">
        <v>3.0007000000000001</v>
      </c>
      <c r="F201" s="42">
        <v>2.7008000000000001</v>
      </c>
      <c r="G201" s="42">
        <v>3.2250000000000001</v>
      </c>
      <c r="H201" s="42">
        <v>3.2746</v>
      </c>
      <c r="I201" s="42">
        <v>3.1181999999999999</v>
      </c>
      <c r="J201" s="42">
        <v>2.9211</v>
      </c>
      <c r="K201" s="42">
        <v>2.2989000000000002</v>
      </c>
      <c r="L201" s="42">
        <v>3.1381999999999999</v>
      </c>
      <c r="M201" s="42">
        <v>2.8915000000000002</v>
      </c>
      <c r="N201" s="42">
        <v>2.7871000000000001</v>
      </c>
      <c r="O201" s="42">
        <v>2.8498000000000001</v>
      </c>
      <c r="P201" s="42">
        <v>3.3978999999999999</v>
      </c>
      <c r="Q201" s="42">
        <v>3.3197000000000001</v>
      </c>
      <c r="R201" s="42">
        <v>2.9458000000000002</v>
      </c>
      <c r="S201" s="42">
        <v>2.8597000000000001</v>
      </c>
      <c r="T201" s="42">
        <v>2.6448999999999998</v>
      </c>
    </row>
    <row r="202" spans="1:20" ht="12.75" customHeight="1" x14ac:dyDescent="0.25">
      <c r="A202" s="55" t="s">
        <v>31</v>
      </c>
      <c r="B202" s="41" t="s">
        <v>31</v>
      </c>
      <c r="C202" s="42" t="s">
        <v>166</v>
      </c>
      <c r="D202" s="42">
        <v>0.42349999999999999</v>
      </c>
      <c r="E202" s="42">
        <v>0.48230000000000001</v>
      </c>
      <c r="F202" s="42">
        <v>0.36259999999999998</v>
      </c>
      <c r="G202" s="42">
        <v>0.4153</v>
      </c>
      <c r="H202" s="42">
        <v>0.41339999999999999</v>
      </c>
      <c r="I202" s="42">
        <v>0.36159999999999998</v>
      </c>
      <c r="J202" s="42">
        <v>0.3644</v>
      </c>
      <c r="K202" s="42">
        <v>0.29370000000000002</v>
      </c>
      <c r="L202" s="42">
        <v>0.31790000000000002</v>
      </c>
      <c r="M202" s="42">
        <v>0.3846</v>
      </c>
      <c r="N202" s="42">
        <v>0.3589</v>
      </c>
      <c r="O202" s="42">
        <v>0.38229999999999997</v>
      </c>
      <c r="P202" s="42">
        <v>0.46260000000000001</v>
      </c>
      <c r="Q202" s="42">
        <v>0.4083</v>
      </c>
      <c r="R202" s="42">
        <v>0.38109999999999999</v>
      </c>
      <c r="S202" s="42">
        <v>0.37159999999999999</v>
      </c>
      <c r="T202" s="42">
        <v>0.35610000000000003</v>
      </c>
    </row>
    <row r="203" spans="1:20" ht="12.75" customHeight="1" x14ac:dyDescent="0.25">
      <c r="A203" s="55" t="s">
        <v>117</v>
      </c>
      <c r="B203" s="58" t="s">
        <v>117</v>
      </c>
      <c r="C203" s="40">
        <v>1.6937</v>
      </c>
      <c r="D203" s="40">
        <v>2.8412000000000002</v>
      </c>
      <c r="E203" s="40">
        <v>3.1389999999999998</v>
      </c>
      <c r="F203" s="40">
        <v>3.2071999999999998</v>
      </c>
      <c r="G203" s="40">
        <v>2.8088000000000002</v>
      </c>
      <c r="H203" s="40">
        <v>2.9666000000000001</v>
      </c>
      <c r="I203" s="40">
        <v>3.0213000000000001</v>
      </c>
      <c r="J203" s="40">
        <v>3.2048999999999999</v>
      </c>
      <c r="K203" s="40">
        <v>3.3853</v>
      </c>
      <c r="L203" s="40">
        <v>3.6006</v>
      </c>
      <c r="M203" s="40">
        <v>3.8769999999999998</v>
      </c>
      <c r="N203" s="40">
        <v>3.9074</v>
      </c>
      <c r="O203" s="40">
        <v>4.0098000000000003</v>
      </c>
      <c r="P203" s="40">
        <v>4.0114000000000001</v>
      </c>
      <c r="Q203" s="40">
        <v>4.0002000000000004</v>
      </c>
      <c r="R203" s="40">
        <v>4.2157</v>
      </c>
      <c r="S203" s="40">
        <v>4.4898999999999996</v>
      </c>
      <c r="T203" s="40">
        <v>4.5567000000000002</v>
      </c>
    </row>
    <row r="204" spans="1:20" ht="21" x14ac:dyDescent="0.25">
      <c r="A204" s="55" t="s">
        <v>189</v>
      </c>
      <c r="B204" s="58" t="s">
        <v>189</v>
      </c>
      <c r="C204" s="40" t="s">
        <v>166</v>
      </c>
      <c r="D204" s="40">
        <v>5.5106999999999999</v>
      </c>
      <c r="E204" s="40">
        <v>5.9446000000000003</v>
      </c>
      <c r="F204" s="40">
        <v>5.3392999999999997</v>
      </c>
      <c r="G204" s="40">
        <v>6.2716000000000003</v>
      </c>
      <c r="H204" s="40">
        <v>5.7622999999999998</v>
      </c>
      <c r="I204" s="40">
        <v>5.8789999999999996</v>
      </c>
      <c r="J204" s="40">
        <v>5.8101000000000003</v>
      </c>
      <c r="K204" s="40">
        <v>5.2713000000000001</v>
      </c>
      <c r="L204" s="40">
        <v>5.4348000000000001</v>
      </c>
      <c r="M204" s="40">
        <v>5.3658000000000001</v>
      </c>
      <c r="N204" s="40">
        <v>5.3968999999999996</v>
      </c>
      <c r="O204" s="40">
        <v>5.2243000000000004</v>
      </c>
      <c r="P204" s="40">
        <v>4.5282</v>
      </c>
      <c r="Q204" s="40">
        <v>4.4798999999999998</v>
      </c>
      <c r="R204" s="40">
        <v>4.1409000000000002</v>
      </c>
      <c r="S204" s="40">
        <v>4.0922000000000001</v>
      </c>
      <c r="T204" s="40">
        <v>4.4375999999999998</v>
      </c>
    </row>
    <row r="205" spans="1:20" ht="12.75" customHeight="1" x14ac:dyDescent="0.25">
      <c r="A205" s="55" t="s">
        <v>165</v>
      </c>
      <c r="B205" s="58" t="s">
        <v>165</v>
      </c>
      <c r="C205" s="40" t="s">
        <v>166</v>
      </c>
      <c r="D205" s="40" t="s">
        <v>166</v>
      </c>
      <c r="E205" s="40" t="s">
        <v>166</v>
      </c>
      <c r="F205" s="40" t="s">
        <v>166</v>
      </c>
      <c r="G205" s="40" t="s">
        <v>166</v>
      </c>
      <c r="H205" s="40" t="s">
        <v>166</v>
      </c>
      <c r="I205" s="40" t="s">
        <v>166</v>
      </c>
      <c r="J205" s="40" t="s">
        <v>166</v>
      </c>
      <c r="K205" s="40">
        <v>0.1794</v>
      </c>
      <c r="L205" s="40">
        <v>0.1729</v>
      </c>
      <c r="M205" s="40">
        <v>0.182</v>
      </c>
      <c r="N205" s="40">
        <v>0.17680000000000001</v>
      </c>
      <c r="O205" s="40">
        <v>0.17649999999999999</v>
      </c>
      <c r="P205" s="40">
        <v>0.17699999999999999</v>
      </c>
      <c r="Q205" s="40">
        <v>0.18160000000000001</v>
      </c>
      <c r="R205" s="40">
        <v>0.17230000000000001</v>
      </c>
      <c r="S205" s="40">
        <v>0.1699</v>
      </c>
      <c r="T205" s="40">
        <v>0.16719999999999999</v>
      </c>
    </row>
    <row r="206" spans="1:20" ht="12.75" customHeight="1" x14ac:dyDescent="0.25">
      <c r="A206" s="55" t="s">
        <v>74</v>
      </c>
      <c r="B206" s="58" t="s">
        <v>74</v>
      </c>
      <c r="C206" s="40">
        <v>0.20430000000000001</v>
      </c>
      <c r="D206" s="40">
        <v>0.2225</v>
      </c>
      <c r="E206" s="40">
        <v>0.24129999999999999</v>
      </c>
      <c r="F206" s="40">
        <v>0.219</v>
      </c>
      <c r="G206" s="40">
        <v>0.25240000000000001</v>
      </c>
      <c r="H206" s="40">
        <v>0.3241</v>
      </c>
      <c r="I206" s="40">
        <v>0.27889999999999998</v>
      </c>
      <c r="J206" s="40">
        <v>0.23280000000000001</v>
      </c>
      <c r="K206" s="40">
        <v>0.24049999999999999</v>
      </c>
      <c r="L206" s="40">
        <v>0.2782</v>
      </c>
      <c r="M206" s="40">
        <v>0.25879999999999997</v>
      </c>
      <c r="N206" s="40">
        <v>0.24160000000000001</v>
      </c>
      <c r="O206" s="40">
        <v>0.21479999999999999</v>
      </c>
      <c r="P206" s="40">
        <v>0.24199999999999999</v>
      </c>
      <c r="Q206" s="40">
        <v>0.28910000000000002</v>
      </c>
      <c r="R206" s="40">
        <v>0.27389999999999998</v>
      </c>
      <c r="S206" s="40">
        <v>0.2727</v>
      </c>
      <c r="T206" s="40">
        <v>0.3241</v>
      </c>
    </row>
    <row r="207" spans="1:20" ht="12.75" customHeight="1" x14ac:dyDescent="0.25">
      <c r="A207" s="55" t="s">
        <v>118</v>
      </c>
      <c r="B207" s="58" t="s">
        <v>118</v>
      </c>
      <c r="C207" s="40">
        <v>0.80920000000000003</v>
      </c>
      <c r="D207" s="40">
        <v>0.99390000000000001</v>
      </c>
      <c r="E207" s="40">
        <v>0.80030000000000001</v>
      </c>
      <c r="F207" s="40">
        <v>1.0251999999999999</v>
      </c>
      <c r="G207" s="40">
        <v>0.90739999999999998</v>
      </c>
      <c r="H207" s="40">
        <v>1.1288</v>
      </c>
      <c r="I207" s="40">
        <v>0.97330000000000005</v>
      </c>
      <c r="J207" s="40">
        <v>0.89339999999999997</v>
      </c>
      <c r="K207" s="40">
        <v>1.0363</v>
      </c>
      <c r="L207" s="40">
        <v>1.1771</v>
      </c>
      <c r="M207" s="40">
        <v>1.0966</v>
      </c>
      <c r="N207" s="40">
        <v>1.1259999999999999</v>
      </c>
      <c r="O207" s="40">
        <v>1.2629999999999999</v>
      </c>
      <c r="P207" s="40">
        <v>1.1113</v>
      </c>
      <c r="Q207" s="40">
        <v>1.1755</v>
      </c>
      <c r="R207" s="40">
        <v>1.2747999999999999</v>
      </c>
      <c r="S207" s="40">
        <v>1.1272</v>
      </c>
      <c r="T207" s="40">
        <v>0.98199999999999998</v>
      </c>
    </row>
    <row r="208" spans="1:20" ht="12.75" customHeight="1" x14ac:dyDescent="0.25">
      <c r="A208" s="55" t="s">
        <v>75</v>
      </c>
      <c r="B208" s="41" t="s">
        <v>75</v>
      </c>
      <c r="C208" s="42">
        <v>13.879899999999999</v>
      </c>
      <c r="D208" s="42">
        <v>16.7075</v>
      </c>
      <c r="E208" s="42">
        <v>17.309699999999999</v>
      </c>
      <c r="F208" s="42">
        <v>15.253500000000001</v>
      </c>
      <c r="G208" s="42">
        <v>15.300700000000001</v>
      </c>
      <c r="H208" s="42">
        <v>18.0395</v>
      </c>
      <c r="I208" s="42">
        <v>18.8443</v>
      </c>
      <c r="J208" s="42">
        <v>19.7624</v>
      </c>
      <c r="K208" s="42">
        <v>21.3065</v>
      </c>
      <c r="L208" s="42">
        <v>21.732900000000001</v>
      </c>
      <c r="M208" s="42">
        <v>23.8797</v>
      </c>
      <c r="N208" s="42">
        <v>22.755199999999999</v>
      </c>
      <c r="O208" s="42">
        <v>35.621299999999998</v>
      </c>
      <c r="P208" s="42">
        <v>36.794800000000002</v>
      </c>
      <c r="Q208" s="42">
        <v>35.426299999999998</v>
      </c>
      <c r="R208" s="42">
        <v>36.544699999999999</v>
      </c>
      <c r="S208" s="42">
        <v>38.337800000000001</v>
      </c>
      <c r="T208" s="42">
        <v>37.187600000000003</v>
      </c>
    </row>
    <row r="209" spans="1:20" ht="12.75" customHeight="1" x14ac:dyDescent="0.25">
      <c r="A209" s="55" t="s">
        <v>76</v>
      </c>
      <c r="B209" s="41" t="s">
        <v>76</v>
      </c>
      <c r="C209" s="42">
        <v>1.6308</v>
      </c>
      <c r="D209" s="42">
        <v>1.7517</v>
      </c>
      <c r="E209" s="42">
        <v>1.8382000000000001</v>
      </c>
      <c r="F209" s="42">
        <v>1.8344</v>
      </c>
      <c r="G209" s="42">
        <v>1.9258</v>
      </c>
      <c r="H209" s="42">
        <v>1.9395</v>
      </c>
      <c r="I209" s="42">
        <v>2.0855999999999999</v>
      </c>
      <c r="J209" s="42">
        <v>2.1568000000000001</v>
      </c>
      <c r="K209" s="42">
        <v>2.1396999999999999</v>
      </c>
      <c r="L209" s="42">
        <v>2.1576</v>
      </c>
      <c r="M209" s="42">
        <v>2.2416999999999998</v>
      </c>
      <c r="N209" s="42">
        <v>2.2545999999999999</v>
      </c>
      <c r="O209" s="42">
        <v>2.2629000000000001</v>
      </c>
      <c r="P209" s="42">
        <v>2.3468</v>
      </c>
      <c r="Q209" s="42">
        <v>2.3889999999999998</v>
      </c>
      <c r="R209" s="42">
        <v>2.3580000000000001</v>
      </c>
      <c r="S209" s="42">
        <v>2.5154000000000001</v>
      </c>
      <c r="T209" s="42">
        <v>2.3847</v>
      </c>
    </row>
    <row r="210" spans="1:20" ht="12.75" customHeight="1" x14ac:dyDescent="0.25">
      <c r="A210" s="55" t="s">
        <v>77</v>
      </c>
      <c r="B210" s="41" t="s">
        <v>77</v>
      </c>
      <c r="C210" s="42">
        <v>2.6</v>
      </c>
      <c r="D210" s="42">
        <v>3</v>
      </c>
      <c r="E210" s="42">
        <v>3.2</v>
      </c>
      <c r="F210" s="42">
        <v>3.4</v>
      </c>
      <c r="G210" s="42">
        <v>3.3</v>
      </c>
      <c r="H210" s="42">
        <v>3.3</v>
      </c>
      <c r="I210" s="42">
        <v>3.6</v>
      </c>
      <c r="J210" s="42">
        <v>3.3</v>
      </c>
      <c r="K210" s="42">
        <v>3.4</v>
      </c>
      <c r="L210" s="42">
        <v>3.5</v>
      </c>
      <c r="M210" s="42">
        <v>3.6</v>
      </c>
      <c r="N210" s="42">
        <v>3.8</v>
      </c>
      <c r="O210" s="42">
        <v>4</v>
      </c>
      <c r="P210" s="42">
        <v>4.4000000000000004</v>
      </c>
      <c r="Q210" s="42">
        <v>4.2</v>
      </c>
      <c r="R210" s="42">
        <v>4.2</v>
      </c>
      <c r="S210" s="42">
        <v>4.5</v>
      </c>
      <c r="T210" s="42">
        <v>4.7</v>
      </c>
    </row>
    <row r="211" spans="1:20" ht="12.75" customHeight="1" x14ac:dyDescent="0.25">
      <c r="A211" s="55" t="s">
        <v>78</v>
      </c>
      <c r="B211" s="41" t="s">
        <v>78</v>
      </c>
      <c r="C211" s="42" t="s">
        <v>166</v>
      </c>
      <c r="D211" s="42">
        <v>8.2665000000000006</v>
      </c>
      <c r="E211" s="42">
        <v>7.3491</v>
      </c>
      <c r="F211" s="42">
        <v>6.9550999999999998</v>
      </c>
      <c r="G211" s="42">
        <v>6.0270000000000001</v>
      </c>
      <c r="H211" s="42">
        <v>7.8121</v>
      </c>
      <c r="I211" s="42">
        <v>7.8563000000000001</v>
      </c>
      <c r="J211" s="42">
        <v>8.6184999999999992</v>
      </c>
      <c r="K211" s="42">
        <v>8.7279</v>
      </c>
      <c r="L211" s="42">
        <v>9.0546000000000006</v>
      </c>
      <c r="M211" s="42">
        <v>9.2064000000000004</v>
      </c>
      <c r="N211" s="42">
        <v>9.5848999999999993</v>
      </c>
      <c r="O211" s="42">
        <v>9.7226999999999997</v>
      </c>
      <c r="P211" s="42">
        <v>11.535600000000001</v>
      </c>
      <c r="Q211" s="42">
        <v>11.557600000000001</v>
      </c>
      <c r="R211" s="42">
        <v>10.1107</v>
      </c>
      <c r="S211" s="42">
        <v>11.3581</v>
      </c>
      <c r="T211" s="42">
        <v>12.1837</v>
      </c>
    </row>
    <row r="212" spans="1:20" ht="12.75" customHeight="1" x14ac:dyDescent="0.25">
      <c r="A212" s="55" t="s">
        <v>119</v>
      </c>
      <c r="B212" s="41" t="s">
        <v>119</v>
      </c>
      <c r="C212" s="42">
        <v>4.58E-2</v>
      </c>
      <c r="D212" s="42">
        <v>4.7899999999999998E-2</v>
      </c>
      <c r="E212" s="42">
        <v>5.21E-2</v>
      </c>
      <c r="F212" s="42">
        <v>5.1999999999999998E-2</v>
      </c>
      <c r="G212" s="42">
        <v>5.9200000000000003E-2</v>
      </c>
      <c r="H212" s="42">
        <v>5.9900000000000002E-2</v>
      </c>
      <c r="I212" s="42">
        <v>6.3100000000000003E-2</v>
      </c>
      <c r="J212" s="42">
        <v>6.4600000000000005E-2</v>
      </c>
      <c r="K212" s="42">
        <v>6.4299999999999996E-2</v>
      </c>
      <c r="L212" s="42">
        <v>6.3700000000000007E-2</v>
      </c>
      <c r="M212" s="42">
        <v>6.6699999999999995E-2</v>
      </c>
      <c r="N212" s="42">
        <v>7.9500000000000001E-2</v>
      </c>
      <c r="O212" s="42">
        <v>8.9399999999999993E-2</v>
      </c>
      <c r="P212" s="42">
        <v>0.1018</v>
      </c>
      <c r="Q212" s="42">
        <v>9.9500000000000005E-2</v>
      </c>
      <c r="R212" s="42">
        <v>0.1028</v>
      </c>
      <c r="S212" s="42">
        <v>0.1056</v>
      </c>
      <c r="T212" s="42">
        <v>0.1081</v>
      </c>
    </row>
    <row r="213" spans="1:20" ht="12.75" customHeight="1" x14ac:dyDescent="0.25">
      <c r="A213" s="55" t="s">
        <v>79</v>
      </c>
      <c r="B213" s="58" t="s">
        <v>79</v>
      </c>
      <c r="C213" s="40">
        <v>14</v>
      </c>
      <c r="D213" s="40">
        <v>7.1</v>
      </c>
      <c r="E213" s="40">
        <v>6.4</v>
      </c>
      <c r="F213" s="40">
        <v>6.2</v>
      </c>
      <c r="G213" s="40">
        <v>6.2</v>
      </c>
      <c r="H213" s="40">
        <v>6.1</v>
      </c>
      <c r="I213" s="40">
        <v>6</v>
      </c>
      <c r="J213" s="40">
        <v>6.2</v>
      </c>
      <c r="K213" s="40">
        <v>6.3</v>
      </c>
      <c r="L213" s="40">
        <v>6.7</v>
      </c>
      <c r="M213" s="40">
        <v>6.8</v>
      </c>
      <c r="N213" s="40">
        <v>6.8</v>
      </c>
      <c r="O213" s="40">
        <v>7.2</v>
      </c>
      <c r="P213" s="40">
        <v>7.3</v>
      </c>
      <c r="Q213" s="40">
        <v>7</v>
      </c>
      <c r="R213" s="40">
        <v>6</v>
      </c>
      <c r="S213" s="40">
        <v>6.3</v>
      </c>
      <c r="T213" s="40">
        <v>6.7</v>
      </c>
    </row>
    <row r="214" spans="1:20" ht="12.75" customHeight="1" x14ac:dyDescent="0.25">
      <c r="A214" s="55" t="s">
        <v>120</v>
      </c>
      <c r="B214" s="58" t="s">
        <v>120</v>
      </c>
      <c r="C214" s="40">
        <v>28.79</v>
      </c>
      <c r="D214" s="40">
        <v>30.107399999999998</v>
      </c>
      <c r="E214" s="40">
        <v>16.617799999999999</v>
      </c>
      <c r="F214" s="40">
        <v>15.9625</v>
      </c>
      <c r="G214" s="40">
        <v>29.597000000000001</v>
      </c>
      <c r="H214" s="40">
        <v>27.085100000000001</v>
      </c>
      <c r="I214" s="40">
        <v>37.194000000000003</v>
      </c>
      <c r="J214" s="40">
        <v>32.378999999999998</v>
      </c>
      <c r="K214" s="40">
        <v>26.273199999999999</v>
      </c>
      <c r="L214" s="40">
        <v>31.710799999999999</v>
      </c>
      <c r="M214" s="40">
        <v>30.9514</v>
      </c>
      <c r="N214" s="40">
        <v>27.995100000000001</v>
      </c>
      <c r="O214" s="40">
        <v>25.4069</v>
      </c>
      <c r="P214" s="40">
        <v>24.046299999999999</v>
      </c>
      <c r="Q214" s="40">
        <v>23.377500000000001</v>
      </c>
      <c r="R214" s="40">
        <v>21.067</v>
      </c>
      <c r="S214" s="40">
        <v>19.8538</v>
      </c>
      <c r="T214" s="40">
        <v>19.998000000000001</v>
      </c>
    </row>
    <row r="215" spans="1:20" ht="22.5" customHeight="1" x14ac:dyDescent="0.25">
      <c r="A215" s="55" t="s">
        <v>194</v>
      </c>
      <c r="B215" s="58" t="s">
        <v>194</v>
      </c>
      <c r="C215" s="40">
        <v>10.3</v>
      </c>
      <c r="D215" s="40">
        <v>9.5</v>
      </c>
      <c r="E215" s="40">
        <v>9.8000000000000007</v>
      </c>
      <c r="F215" s="40">
        <v>9.4</v>
      </c>
      <c r="G215" s="40">
        <v>9.4</v>
      </c>
      <c r="H215" s="40">
        <v>9.3000000000000007</v>
      </c>
      <c r="I215" s="40">
        <v>9.4</v>
      </c>
      <c r="J215" s="40">
        <v>9.5</v>
      </c>
      <c r="K215" s="40">
        <v>9.1999999999999993</v>
      </c>
      <c r="L215" s="40">
        <v>9.4</v>
      </c>
      <c r="M215" s="40">
        <v>9.3000000000000007</v>
      </c>
      <c r="N215" s="40">
        <v>9.3000000000000007</v>
      </c>
      <c r="O215" s="40">
        <v>9.1999999999999993</v>
      </c>
      <c r="P215" s="40">
        <v>9</v>
      </c>
      <c r="Q215" s="40">
        <v>8.6999999999999993</v>
      </c>
      <c r="R215" s="40">
        <v>7.9</v>
      </c>
      <c r="S215" s="40">
        <v>8.1</v>
      </c>
      <c r="T215" s="40">
        <v>7.4</v>
      </c>
    </row>
    <row r="216" spans="1:20" ht="12.75" customHeight="1" x14ac:dyDescent="0.25">
      <c r="A216" s="55" t="s">
        <v>190</v>
      </c>
      <c r="B216" s="58" t="s">
        <v>190</v>
      </c>
      <c r="C216" s="40">
        <v>9.3100000000000002E-2</v>
      </c>
      <c r="D216" s="40">
        <v>0.1187</v>
      </c>
      <c r="E216" s="40">
        <v>0.1125</v>
      </c>
      <c r="F216" s="40">
        <v>9.1300000000000006E-2</v>
      </c>
      <c r="G216" s="40">
        <v>7.8899999999999998E-2</v>
      </c>
      <c r="H216" s="40">
        <v>7.6499999999999999E-2</v>
      </c>
      <c r="I216" s="40">
        <v>7.7899999999999997E-2</v>
      </c>
      <c r="J216" s="40">
        <v>8.9599999999999999E-2</v>
      </c>
      <c r="K216" s="40">
        <v>0.1003</v>
      </c>
      <c r="L216" s="40">
        <v>0.10349999999999999</v>
      </c>
      <c r="M216" s="40">
        <v>0.11550000000000001</v>
      </c>
      <c r="N216" s="40">
        <v>0.14180000000000001</v>
      </c>
      <c r="O216" s="40">
        <v>0.15090000000000001</v>
      </c>
      <c r="P216" s="40">
        <v>0.14549999999999999</v>
      </c>
      <c r="Q216" s="40">
        <v>0.1497</v>
      </c>
      <c r="R216" s="40">
        <v>0.14180000000000001</v>
      </c>
      <c r="S216" s="40">
        <v>0.15229999999999999</v>
      </c>
      <c r="T216" s="40">
        <v>0.1575</v>
      </c>
    </row>
    <row r="217" spans="1:20" ht="12.75" customHeight="1" x14ac:dyDescent="0.25">
      <c r="A217" s="55" t="s">
        <v>195</v>
      </c>
      <c r="B217" s="58" t="s">
        <v>195</v>
      </c>
      <c r="C217" s="40">
        <v>19.7</v>
      </c>
      <c r="D217" s="40">
        <v>19.899999999999999</v>
      </c>
      <c r="E217" s="40">
        <v>20.399999999999999</v>
      </c>
      <c r="F217" s="40">
        <v>20.399999999999999</v>
      </c>
      <c r="G217" s="40">
        <v>20.3</v>
      </c>
      <c r="H217" s="40">
        <v>20.3</v>
      </c>
      <c r="I217" s="40">
        <v>20.7</v>
      </c>
      <c r="J217" s="40">
        <v>20.100000000000001</v>
      </c>
      <c r="K217" s="40">
        <v>20.100000000000001</v>
      </c>
      <c r="L217" s="40">
        <v>20.100000000000001</v>
      </c>
      <c r="M217" s="40">
        <v>20.3</v>
      </c>
      <c r="N217" s="40">
        <v>20.2</v>
      </c>
      <c r="O217" s="40">
        <v>19.8</v>
      </c>
      <c r="P217" s="40">
        <v>19.899999999999999</v>
      </c>
      <c r="Q217" s="40">
        <v>19.100000000000001</v>
      </c>
      <c r="R217" s="40">
        <v>17.5</v>
      </c>
      <c r="S217" s="40">
        <v>18.100000000000001</v>
      </c>
      <c r="T217" s="40">
        <v>17.5</v>
      </c>
    </row>
    <row r="218" spans="1:20" ht="12.75" customHeight="1" x14ac:dyDescent="0.25">
      <c r="A218" s="55" t="s">
        <v>121</v>
      </c>
      <c r="B218" s="41" t="s">
        <v>121</v>
      </c>
      <c r="C218" s="42">
        <v>1.2841</v>
      </c>
      <c r="D218" s="42">
        <v>1.4238999999999999</v>
      </c>
      <c r="E218" s="42">
        <v>1.6757</v>
      </c>
      <c r="F218" s="42">
        <v>1.6986000000000001</v>
      </c>
      <c r="G218" s="42">
        <v>1.7278</v>
      </c>
      <c r="H218" s="42">
        <v>2.0325000000000002</v>
      </c>
      <c r="I218" s="42">
        <v>1.5978000000000001</v>
      </c>
      <c r="J218" s="42">
        <v>1.53</v>
      </c>
      <c r="K218" s="42">
        <v>1.3886000000000001</v>
      </c>
      <c r="L218" s="42">
        <v>1.3828</v>
      </c>
      <c r="M218" s="42">
        <v>1.6879999999999999</v>
      </c>
      <c r="N218" s="42">
        <v>1.7369000000000001</v>
      </c>
      <c r="O218" s="42">
        <v>1.9963</v>
      </c>
      <c r="P218" s="42">
        <v>1.7969999999999999</v>
      </c>
      <c r="Q218" s="42">
        <v>2.4725000000000001</v>
      </c>
      <c r="R218" s="42">
        <v>2.4028999999999998</v>
      </c>
      <c r="S218" s="42">
        <v>1.9139999999999999</v>
      </c>
      <c r="T218" s="42">
        <v>2.2976000000000001</v>
      </c>
    </row>
    <row r="219" spans="1:20" ht="12.75" customHeight="1" x14ac:dyDescent="0.25">
      <c r="A219" s="55" t="s">
        <v>32</v>
      </c>
      <c r="B219" s="41" t="s">
        <v>32</v>
      </c>
      <c r="C219" s="42" t="s">
        <v>166</v>
      </c>
      <c r="D219" s="42">
        <v>4.4378000000000002</v>
      </c>
      <c r="E219" s="42">
        <v>4.4584000000000001</v>
      </c>
      <c r="F219" s="42">
        <v>4.3147000000000002</v>
      </c>
      <c r="G219" s="42">
        <v>4.9016999999999999</v>
      </c>
      <c r="H219" s="42">
        <v>4.8258000000000001</v>
      </c>
      <c r="I219" s="42">
        <v>4.8757999999999999</v>
      </c>
      <c r="J219" s="42">
        <v>4.9085999999999999</v>
      </c>
      <c r="K219" s="42">
        <v>5.0555000000000003</v>
      </c>
      <c r="L219" s="42">
        <v>4.8360000000000003</v>
      </c>
      <c r="M219" s="42">
        <v>4.6665999999999999</v>
      </c>
      <c r="N219" s="42">
        <v>4.3339999999999996</v>
      </c>
      <c r="O219" s="42">
        <v>4.4615</v>
      </c>
      <c r="P219" s="42">
        <v>4.4241999999999999</v>
      </c>
      <c r="Q219" s="42">
        <v>4.4802999999999997</v>
      </c>
      <c r="R219" s="42">
        <v>3.9655999999999998</v>
      </c>
      <c r="S219" s="42">
        <v>3.7988</v>
      </c>
      <c r="T219" s="42">
        <v>4.0800999999999998</v>
      </c>
    </row>
    <row r="220" spans="1:20" ht="12.75" customHeight="1" x14ac:dyDescent="0.25">
      <c r="A220" s="55" t="s">
        <v>122</v>
      </c>
      <c r="B220" s="41" t="s">
        <v>122</v>
      </c>
      <c r="C220" s="42">
        <v>0.47520000000000001</v>
      </c>
      <c r="D220" s="42">
        <v>0.39229999999999998</v>
      </c>
      <c r="E220" s="42">
        <v>0.4909</v>
      </c>
      <c r="F220" s="42">
        <v>0.50290000000000001</v>
      </c>
      <c r="G220" s="42">
        <v>0.47360000000000002</v>
      </c>
      <c r="H220" s="42">
        <v>0.46510000000000001</v>
      </c>
      <c r="I220" s="42">
        <v>0.43590000000000001</v>
      </c>
      <c r="J220" s="42">
        <v>0.46489999999999998</v>
      </c>
      <c r="K220" s="42">
        <v>0.43490000000000001</v>
      </c>
      <c r="L220" s="42">
        <v>0.40550000000000003</v>
      </c>
      <c r="M220" s="42">
        <v>0.26950000000000002</v>
      </c>
      <c r="N220" s="42">
        <v>0.26269999999999999</v>
      </c>
      <c r="O220" s="42">
        <v>0.22209999999999999</v>
      </c>
      <c r="P220" s="42">
        <v>0.43340000000000001</v>
      </c>
      <c r="Q220" s="42">
        <v>0.40670000000000001</v>
      </c>
      <c r="R220" s="42">
        <v>0.50839999999999996</v>
      </c>
      <c r="S220" s="42">
        <v>0.49659999999999999</v>
      </c>
      <c r="T220" s="42">
        <v>0.59150000000000003</v>
      </c>
    </row>
    <row r="221" spans="1:20" ht="12.75" customHeight="1" x14ac:dyDescent="0.25">
      <c r="A221" s="55" t="s">
        <v>178</v>
      </c>
      <c r="B221" s="41" t="s">
        <v>178</v>
      </c>
      <c r="C221" s="42">
        <v>6.1882999999999999</v>
      </c>
      <c r="D221" s="42">
        <v>6.0361000000000002</v>
      </c>
      <c r="E221" s="42">
        <v>5.4442000000000004</v>
      </c>
      <c r="F221" s="42">
        <v>5.8205</v>
      </c>
      <c r="G221" s="42">
        <v>7.1258999999999997</v>
      </c>
      <c r="H221" s="42">
        <v>7.23</v>
      </c>
      <c r="I221" s="42">
        <v>6.2449000000000003</v>
      </c>
      <c r="J221" s="42">
        <v>6.9394999999999998</v>
      </c>
      <c r="K221" s="42">
        <v>7.6307999999999998</v>
      </c>
      <c r="L221" s="42">
        <v>7.4466999999999999</v>
      </c>
      <c r="M221" s="42">
        <v>5.7778</v>
      </c>
      <c r="N221" s="42">
        <v>6.1773999999999996</v>
      </c>
      <c r="O221" s="42">
        <v>6.2342000000000004</v>
      </c>
      <c r="P221" s="42">
        <v>5.8715999999999999</v>
      </c>
      <c r="Q221" s="42">
        <v>6.6040000000000001</v>
      </c>
      <c r="R221" s="42">
        <v>6.5197000000000003</v>
      </c>
      <c r="S221" s="42">
        <v>6.8006000000000002</v>
      </c>
      <c r="T221" s="42">
        <v>6.4005000000000001</v>
      </c>
    </row>
    <row r="222" spans="1:20" ht="12.75" customHeight="1" x14ac:dyDescent="0.25">
      <c r="A222" s="55" t="s">
        <v>80</v>
      </c>
      <c r="B222" s="41" t="s">
        <v>80</v>
      </c>
      <c r="C222" s="42">
        <v>0.31069999999999998</v>
      </c>
      <c r="D222" s="42">
        <v>0.38269999999999998</v>
      </c>
      <c r="E222" s="42">
        <v>0.44929999999999998</v>
      </c>
      <c r="F222" s="42">
        <v>0.57669999999999999</v>
      </c>
      <c r="G222" s="42">
        <v>0.60040000000000004</v>
      </c>
      <c r="H222" s="42">
        <v>0.59599999999999997</v>
      </c>
      <c r="I222" s="42">
        <v>0.66320000000000001</v>
      </c>
      <c r="J222" s="42">
        <v>0.74809999999999999</v>
      </c>
      <c r="K222" s="42">
        <v>0.85780000000000001</v>
      </c>
      <c r="L222" s="42">
        <v>0.94499999999999995</v>
      </c>
      <c r="M222" s="42">
        <v>1.0760000000000001</v>
      </c>
      <c r="N222" s="42">
        <v>1.1553</v>
      </c>
      <c r="O222" s="42">
        <v>1.1981999999999999</v>
      </c>
      <c r="P222" s="42">
        <v>1.3163</v>
      </c>
      <c r="Q222" s="42">
        <v>1.4589000000000001</v>
      </c>
      <c r="R222" s="42">
        <v>1.5960000000000001</v>
      </c>
      <c r="S222" s="42">
        <v>1.7199</v>
      </c>
      <c r="T222" s="42">
        <v>1.9263999999999999</v>
      </c>
    </row>
    <row r="223" spans="1:20" ht="12.6" customHeight="1" x14ac:dyDescent="0.25">
      <c r="A223" s="55" t="s">
        <v>81</v>
      </c>
      <c r="B223" s="102" t="s">
        <v>81</v>
      </c>
      <c r="C223" s="40">
        <v>-0.25440000000000002</v>
      </c>
      <c r="D223" s="40">
        <v>0.74909999999999999</v>
      </c>
      <c r="E223" s="40">
        <v>0.9587</v>
      </c>
      <c r="F223" s="40">
        <v>0.96189999999999998</v>
      </c>
      <c r="G223" s="40">
        <v>0.73650000000000004</v>
      </c>
      <c r="H223" s="40">
        <v>0.81559999999999999</v>
      </c>
      <c r="I223" s="40">
        <v>0.83540000000000003</v>
      </c>
      <c r="J223" s="40">
        <v>0.90139999999999998</v>
      </c>
      <c r="K223" s="40">
        <v>0.8498</v>
      </c>
      <c r="L223" s="40">
        <v>0.90690000000000004</v>
      </c>
      <c r="M223" s="40">
        <v>0.9627</v>
      </c>
      <c r="N223" s="40">
        <v>0.99519999999999997</v>
      </c>
      <c r="O223" s="40">
        <v>1.0065</v>
      </c>
      <c r="P223" s="40">
        <v>1.0055000000000001</v>
      </c>
      <c r="Q223" s="40">
        <v>1.0181</v>
      </c>
      <c r="R223" s="40">
        <v>1.0597000000000001</v>
      </c>
      <c r="S223" s="40">
        <v>1.1297999999999999</v>
      </c>
      <c r="T223" s="40">
        <v>0.95669999999999999</v>
      </c>
    </row>
    <row r="224" spans="1:20" ht="12.75" customHeight="1" x14ac:dyDescent="0.25">
      <c r="A224" s="55" t="s">
        <v>82</v>
      </c>
      <c r="B224" s="58" t="s">
        <v>82</v>
      </c>
      <c r="C224" s="40">
        <v>0.31180000000000002</v>
      </c>
      <c r="D224" s="40">
        <v>0.2455</v>
      </c>
      <c r="E224" s="40">
        <v>0.20610000000000001</v>
      </c>
      <c r="F224" s="40">
        <v>0.25650000000000001</v>
      </c>
      <c r="G224" s="40">
        <v>0.24160000000000001</v>
      </c>
      <c r="H224" s="40">
        <v>0.1837</v>
      </c>
      <c r="I224" s="40">
        <v>0.1804</v>
      </c>
      <c r="J224" s="40">
        <v>0.184</v>
      </c>
      <c r="K224" s="40">
        <v>0.18529999999999999</v>
      </c>
      <c r="L224" s="40">
        <v>0.19289999999999999</v>
      </c>
      <c r="M224" s="40">
        <v>0.1903</v>
      </c>
      <c r="N224" s="40">
        <v>0.19850000000000001</v>
      </c>
      <c r="O224" s="40">
        <v>0.18890000000000001</v>
      </c>
      <c r="P224" s="40">
        <v>0.15809999999999999</v>
      </c>
      <c r="Q224" s="40">
        <v>0.1734</v>
      </c>
      <c r="R224" s="40">
        <v>0.19389999999999999</v>
      </c>
      <c r="S224" s="40">
        <v>0.20230000000000001</v>
      </c>
      <c r="T224" s="40">
        <v>0.2235</v>
      </c>
    </row>
    <row r="225" spans="1:20" ht="12.75" customHeight="1" x14ac:dyDescent="0.25">
      <c r="A225" s="55" t="s">
        <v>123</v>
      </c>
      <c r="B225" s="58" t="s">
        <v>123</v>
      </c>
      <c r="C225" s="40">
        <v>1.482</v>
      </c>
      <c r="D225" s="40">
        <v>1.2999000000000001</v>
      </c>
      <c r="E225" s="40">
        <v>1.2658</v>
      </c>
      <c r="F225" s="40">
        <v>1.1960999999999999</v>
      </c>
      <c r="G225" s="40">
        <v>1.1655</v>
      </c>
      <c r="H225" s="40">
        <v>1.2785</v>
      </c>
      <c r="I225" s="40">
        <v>1.1106</v>
      </c>
      <c r="J225" s="40">
        <v>0.99809999999999999</v>
      </c>
      <c r="K225" s="40">
        <v>0.94399999999999995</v>
      </c>
      <c r="L225" s="40">
        <v>0.83850000000000002</v>
      </c>
      <c r="M225" s="40">
        <v>0.77710000000000001</v>
      </c>
      <c r="N225" s="40">
        <v>0.84299999999999997</v>
      </c>
      <c r="O225" s="40">
        <v>0.80549999999999999</v>
      </c>
      <c r="P225" s="40">
        <v>0.76390000000000002</v>
      </c>
      <c r="Q225" s="40">
        <v>0.60089999999999999</v>
      </c>
      <c r="R225" s="40">
        <v>0.63929999999999998</v>
      </c>
      <c r="S225" s="40">
        <v>0.69040000000000001</v>
      </c>
      <c r="T225" s="40">
        <v>0.73809999999999998</v>
      </c>
    </row>
    <row r="226" spans="1:20" ht="12.75" customHeight="1" x14ac:dyDescent="0.25">
      <c r="A226" s="56"/>
      <c r="B226" s="43"/>
      <c r="C226" s="44"/>
      <c r="D226" s="44"/>
      <c r="E226" s="44"/>
      <c r="F226" s="44"/>
      <c r="G226" s="44"/>
      <c r="H226" s="44"/>
      <c r="I226" s="44"/>
      <c r="J226" s="44"/>
      <c r="K226" s="44"/>
      <c r="L226" s="44"/>
      <c r="M226" s="44"/>
      <c r="N226" s="44"/>
      <c r="O226" s="44"/>
      <c r="P226" s="44"/>
      <c r="Q226" s="44"/>
      <c r="R226" s="45"/>
      <c r="S226" s="45"/>
      <c r="T226" s="45"/>
    </row>
    <row r="227" spans="1:20" ht="8.25" customHeight="1" x14ac:dyDescent="0.25">
      <c r="A227" s="60"/>
      <c r="B227" s="46"/>
      <c r="C227" s="47"/>
      <c r="D227" s="47"/>
      <c r="E227" s="47"/>
      <c r="F227" s="47"/>
      <c r="G227" s="48"/>
      <c r="H227" s="47"/>
      <c r="I227" s="47"/>
      <c r="J227" s="47"/>
      <c r="K227" s="47"/>
      <c r="L227" s="47"/>
      <c r="M227" s="47"/>
      <c r="N227" s="47"/>
      <c r="O227" s="47"/>
      <c r="P227" s="47"/>
      <c r="Q227" s="47"/>
      <c r="R227" s="47"/>
      <c r="S227" s="47"/>
      <c r="T227" s="61"/>
    </row>
    <row r="228" spans="1:20" ht="13.95" customHeight="1" x14ac:dyDescent="0.25">
      <c r="A228" s="62" t="s">
        <v>179</v>
      </c>
      <c r="B228" s="62"/>
      <c r="C228" s="63"/>
      <c r="D228" s="62"/>
      <c r="E228" s="64"/>
      <c r="F228" s="63"/>
      <c r="G228" s="62"/>
      <c r="H228" s="64"/>
      <c r="I228" s="63"/>
      <c r="J228" s="62"/>
      <c r="K228" s="62"/>
      <c r="L228" s="63"/>
      <c r="M228" s="62"/>
      <c r="N228" s="65"/>
      <c r="O228" s="66"/>
      <c r="P228" s="67"/>
      <c r="Q228" s="67"/>
      <c r="R228" s="61"/>
      <c r="S228" s="61"/>
      <c r="T228" s="61"/>
    </row>
    <row r="229" spans="1:20" ht="3" customHeight="1" x14ac:dyDescent="0.25">
      <c r="A229" s="62"/>
      <c r="B229" s="62"/>
      <c r="C229" s="63"/>
      <c r="D229" s="62"/>
      <c r="E229" s="64"/>
      <c r="F229" s="63"/>
      <c r="G229" s="62"/>
      <c r="H229" s="64"/>
      <c r="I229" s="63"/>
      <c r="J229" s="62"/>
      <c r="K229" s="62"/>
      <c r="L229" s="63"/>
      <c r="M229" s="62"/>
      <c r="N229" s="65"/>
      <c r="O229" s="66"/>
      <c r="P229" s="67"/>
      <c r="Q229" s="67"/>
      <c r="R229" s="61"/>
      <c r="S229" s="61"/>
      <c r="T229" s="61"/>
    </row>
    <row r="230" spans="1:20" ht="15" customHeight="1" x14ac:dyDescent="0.25">
      <c r="A230" s="115" t="s">
        <v>201</v>
      </c>
      <c r="B230" s="115"/>
      <c r="C230" s="115"/>
      <c r="D230" s="115"/>
      <c r="E230" s="115"/>
      <c r="F230" s="115"/>
      <c r="G230" s="115"/>
      <c r="H230" s="115"/>
      <c r="I230" s="115"/>
      <c r="J230" s="115"/>
      <c r="K230" s="115"/>
      <c r="L230" s="115"/>
      <c r="M230" s="115"/>
      <c r="N230" s="115"/>
      <c r="O230" s="115"/>
      <c r="P230" s="115"/>
      <c r="Q230" s="115"/>
      <c r="R230" s="115"/>
      <c r="S230" s="115"/>
      <c r="T230" s="61"/>
    </row>
    <row r="231" spans="1:20" ht="15" customHeight="1" x14ac:dyDescent="0.25">
      <c r="A231" s="118" t="s">
        <v>204</v>
      </c>
      <c r="B231" s="118"/>
      <c r="C231" s="118"/>
      <c r="D231" s="118"/>
      <c r="E231" s="103"/>
      <c r="F231" s="103"/>
      <c r="G231" s="103"/>
      <c r="H231" s="103"/>
      <c r="I231" s="103"/>
      <c r="J231" s="103"/>
      <c r="K231" s="103"/>
      <c r="L231" s="103"/>
      <c r="M231" s="103"/>
      <c r="N231" s="103"/>
      <c r="O231" s="103"/>
      <c r="P231" s="103"/>
      <c r="Q231" s="103"/>
      <c r="R231" s="103"/>
      <c r="S231" s="103"/>
      <c r="T231" s="61"/>
    </row>
    <row r="232" spans="1:20" ht="9.75" customHeight="1" x14ac:dyDescent="0.25">
      <c r="A232" s="67"/>
      <c r="B232" s="68"/>
      <c r="C232" s="67"/>
      <c r="D232" s="69"/>
      <c r="E232" s="67"/>
      <c r="F232" s="70"/>
      <c r="G232" s="67"/>
      <c r="H232" s="71"/>
      <c r="I232" s="67"/>
      <c r="J232" s="67"/>
      <c r="K232" s="67"/>
      <c r="L232" s="67"/>
      <c r="M232" s="67"/>
      <c r="N232" s="67"/>
      <c r="O232" s="67"/>
      <c r="P232" s="67"/>
      <c r="Q232" s="67"/>
      <c r="R232" s="61"/>
      <c r="S232" s="61"/>
      <c r="T232" s="61"/>
    </row>
    <row r="233" spans="1:20" x14ac:dyDescent="0.25">
      <c r="A233" s="116" t="s">
        <v>33</v>
      </c>
      <c r="B233" s="116"/>
      <c r="C233" s="116"/>
      <c r="D233" s="116"/>
      <c r="E233" s="116"/>
      <c r="F233" s="116"/>
      <c r="G233" s="116"/>
      <c r="H233" s="116"/>
      <c r="I233" s="116"/>
      <c r="J233" s="116"/>
      <c r="K233" s="116"/>
      <c r="L233" s="116"/>
      <c r="M233" s="72"/>
      <c r="N233" s="61"/>
      <c r="O233" s="61"/>
      <c r="P233" s="61"/>
      <c r="Q233" s="61"/>
      <c r="R233" s="61"/>
      <c r="S233" s="61"/>
      <c r="T233" s="61"/>
    </row>
    <row r="234" spans="1:20" ht="3" customHeight="1" x14ac:dyDescent="0.25">
      <c r="A234" s="73"/>
      <c r="B234" s="61"/>
      <c r="C234" s="74"/>
      <c r="D234" s="75"/>
      <c r="E234" s="76"/>
      <c r="F234" s="77"/>
      <c r="G234" s="76"/>
      <c r="H234" s="78"/>
      <c r="I234" s="79"/>
      <c r="J234" s="75"/>
      <c r="K234" s="79"/>
      <c r="L234" s="80"/>
      <c r="M234" s="80"/>
      <c r="N234" s="61"/>
      <c r="O234" s="61"/>
      <c r="P234" s="61"/>
      <c r="Q234" s="61"/>
      <c r="R234" s="61"/>
      <c r="S234" s="61"/>
      <c r="T234" s="61"/>
    </row>
    <row r="235" spans="1:20" ht="70.5" customHeight="1" x14ac:dyDescent="0.25">
      <c r="A235" s="117" t="s">
        <v>205</v>
      </c>
      <c r="B235" s="108"/>
      <c r="C235" s="108"/>
      <c r="D235" s="108"/>
      <c r="E235" s="108"/>
      <c r="F235" s="108"/>
      <c r="G235" s="108"/>
      <c r="H235" s="108"/>
      <c r="I235" s="108"/>
      <c r="J235" s="108"/>
      <c r="K235" s="108"/>
      <c r="L235" s="108"/>
      <c r="M235" s="108"/>
      <c r="N235" s="108"/>
      <c r="O235" s="108"/>
      <c r="P235" s="108"/>
      <c r="Q235" s="108"/>
      <c r="R235" s="108"/>
      <c r="S235" s="108"/>
      <c r="T235" s="108"/>
    </row>
    <row r="236" spans="1:20" ht="24" customHeight="1" x14ac:dyDescent="0.25">
      <c r="A236" s="106" t="s">
        <v>206</v>
      </c>
      <c r="B236" s="108"/>
      <c r="C236" s="108"/>
      <c r="D236" s="108"/>
      <c r="E236" s="108"/>
      <c r="F236" s="108"/>
      <c r="G236" s="108"/>
      <c r="H236" s="108"/>
      <c r="I236" s="108"/>
      <c r="J236" s="108"/>
      <c r="K236" s="108"/>
      <c r="L236" s="108"/>
      <c r="M236" s="108"/>
      <c r="N236" s="108"/>
      <c r="O236" s="108"/>
      <c r="P236" s="108"/>
      <c r="Q236" s="108"/>
      <c r="R236" s="108"/>
      <c r="S236" s="108"/>
      <c r="T236" s="108"/>
    </row>
    <row r="237" spans="1:20" x14ac:dyDescent="0.25">
      <c r="A237" s="106" t="s">
        <v>203</v>
      </c>
      <c r="B237" s="106"/>
      <c r="C237" s="106"/>
      <c r="D237" s="106"/>
      <c r="E237" s="106"/>
      <c r="F237" s="106"/>
      <c r="G237" s="106"/>
      <c r="H237" s="106"/>
      <c r="I237" s="106"/>
      <c r="J237" s="106"/>
      <c r="K237" s="106"/>
      <c r="L237" s="106"/>
      <c r="M237" s="106"/>
      <c r="N237" s="106"/>
      <c r="O237" s="106"/>
      <c r="P237" s="106"/>
      <c r="Q237" s="106"/>
      <c r="R237" s="106"/>
      <c r="S237" s="106"/>
      <c r="T237" s="106"/>
    </row>
    <row r="238" spans="1:20" x14ac:dyDescent="0.25">
      <c r="A238" s="81"/>
      <c r="B238" s="82"/>
      <c r="C238" s="82"/>
      <c r="D238" s="83"/>
      <c r="E238" s="84"/>
      <c r="F238" s="82"/>
      <c r="G238" s="84"/>
      <c r="H238" s="85"/>
      <c r="I238" s="86"/>
      <c r="J238" s="83"/>
      <c r="K238" s="86"/>
      <c r="L238" s="83"/>
      <c r="M238" s="83"/>
      <c r="N238" s="61"/>
      <c r="O238" s="61"/>
      <c r="P238" s="61"/>
      <c r="Q238" s="61"/>
      <c r="R238" s="61"/>
      <c r="S238" s="61"/>
      <c r="T238" s="61"/>
    </row>
    <row r="239" spans="1:20" s="91" customFormat="1" ht="12" customHeight="1" x14ac:dyDescent="0.25">
      <c r="A239" s="105" t="s">
        <v>209</v>
      </c>
      <c r="B239" s="99"/>
      <c r="C239" s="89"/>
      <c r="D239" s="100"/>
      <c r="E239" s="90"/>
      <c r="F239" s="100"/>
      <c r="G239" s="89"/>
      <c r="H239" s="101"/>
      <c r="I239" s="89"/>
      <c r="J239" s="101"/>
      <c r="K239" s="89"/>
      <c r="L239" s="89"/>
    </row>
    <row r="240" spans="1:20" s="91" customFormat="1" ht="24.75" customHeight="1" x14ac:dyDescent="0.25">
      <c r="A240" s="109" t="s">
        <v>207</v>
      </c>
      <c r="B240" s="110"/>
      <c r="C240" s="110"/>
      <c r="D240" s="110"/>
      <c r="E240" s="110"/>
      <c r="F240" s="110"/>
      <c r="G240" s="110"/>
      <c r="H240" s="110"/>
      <c r="I240" s="110"/>
      <c r="J240" s="110"/>
      <c r="K240" s="110"/>
      <c r="L240" s="110"/>
      <c r="M240" s="110"/>
      <c r="N240" s="110"/>
      <c r="O240" s="110"/>
      <c r="P240" s="110"/>
      <c r="Q240" s="110"/>
      <c r="R240" s="110"/>
      <c r="S240" s="110"/>
      <c r="T240" s="110"/>
    </row>
    <row r="241" spans="1:20" s="91" customFormat="1" ht="15" customHeight="1" x14ac:dyDescent="0.25">
      <c r="A241" s="119" t="s">
        <v>208</v>
      </c>
      <c r="B241" s="119"/>
      <c r="C241" s="119"/>
      <c r="D241" s="119"/>
      <c r="E241" s="119"/>
      <c r="F241" s="119"/>
      <c r="G241" s="119"/>
      <c r="H241" s="119"/>
      <c r="I241" s="119"/>
      <c r="J241" s="119"/>
      <c r="K241" s="119"/>
      <c r="L241" s="119"/>
      <c r="M241" s="119"/>
      <c r="N241" s="119"/>
      <c r="O241" s="119"/>
      <c r="P241" s="119"/>
      <c r="Q241" s="119"/>
      <c r="R241" s="119"/>
      <c r="S241" s="119"/>
      <c r="T241" s="119"/>
    </row>
    <row r="242" spans="1:20" ht="23.25" customHeight="1" x14ac:dyDescent="0.25">
      <c r="A242" s="106" t="s">
        <v>210</v>
      </c>
      <c r="B242" s="107"/>
      <c r="C242" s="107"/>
      <c r="D242" s="107"/>
      <c r="E242" s="107"/>
      <c r="F242" s="107"/>
      <c r="G242" s="107"/>
      <c r="H242" s="107"/>
      <c r="I242" s="107"/>
      <c r="J242" s="107"/>
      <c r="K242" s="107"/>
      <c r="L242" s="107"/>
      <c r="M242" s="107"/>
      <c r="N242" s="107"/>
      <c r="O242" s="107"/>
      <c r="P242" s="107"/>
      <c r="Q242" s="107"/>
      <c r="R242" s="107"/>
      <c r="S242" s="107"/>
      <c r="T242" s="107"/>
    </row>
    <row r="243" spans="1:20" ht="24" customHeight="1" x14ac:dyDescent="0.25">
      <c r="A243" s="106" t="s">
        <v>211</v>
      </c>
      <c r="B243" s="107"/>
      <c r="C243" s="107"/>
      <c r="D243" s="107"/>
      <c r="E243" s="107"/>
      <c r="F243" s="107"/>
      <c r="G243" s="107"/>
      <c r="H243" s="107"/>
      <c r="I243" s="107"/>
      <c r="J243" s="107"/>
      <c r="K243" s="107"/>
      <c r="L243" s="107"/>
      <c r="M243" s="107"/>
      <c r="N243" s="107"/>
      <c r="O243" s="107"/>
      <c r="P243" s="107"/>
      <c r="Q243" s="107"/>
      <c r="R243" s="107"/>
      <c r="S243" s="107"/>
      <c r="T243" s="107"/>
    </row>
    <row r="244" spans="1:20" ht="14.4" customHeight="1" x14ac:dyDescent="0.25">
      <c r="A244" s="60"/>
      <c r="B244" s="82"/>
      <c r="C244" s="82"/>
      <c r="D244" s="83"/>
      <c r="E244" s="84"/>
      <c r="F244" s="82"/>
      <c r="G244" s="84"/>
      <c r="H244" s="85"/>
      <c r="I244" s="86"/>
      <c r="J244" s="83"/>
      <c r="K244" s="86"/>
      <c r="L244" s="83"/>
      <c r="M244" s="83"/>
      <c r="N244" s="61"/>
      <c r="O244" s="61"/>
      <c r="P244" s="61"/>
      <c r="Q244" s="61"/>
      <c r="R244" s="61"/>
      <c r="S244" s="61"/>
      <c r="T244" s="61"/>
    </row>
    <row r="245" spans="1:20" x14ac:dyDescent="0.25">
      <c r="A245" s="60"/>
      <c r="B245" s="87"/>
      <c r="C245" s="61"/>
      <c r="D245" s="88"/>
      <c r="E245" s="61"/>
      <c r="F245" s="88"/>
      <c r="G245" s="61"/>
      <c r="H245" s="88"/>
      <c r="I245" s="61"/>
      <c r="J245" s="61"/>
      <c r="K245" s="61"/>
      <c r="L245" s="61"/>
      <c r="M245" s="61"/>
      <c r="N245" s="61"/>
      <c r="O245" s="61"/>
      <c r="P245" s="61"/>
      <c r="Q245" s="61"/>
      <c r="R245" s="61"/>
      <c r="S245" s="61"/>
      <c r="T245" s="61"/>
    </row>
    <row r="246" spans="1:20" x14ac:dyDescent="0.25">
      <c r="A246" s="60"/>
      <c r="B246" s="87"/>
      <c r="C246" s="61"/>
      <c r="D246" s="88"/>
      <c r="E246" s="61"/>
      <c r="F246" s="88"/>
      <c r="G246" s="61"/>
      <c r="H246" s="88"/>
      <c r="I246" s="61"/>
      <c r="J246" s="61"/>
      <c r="K246" s="61"/>
      <c r="L246" s="61"/>
      <c r="M246" s="61"/>
      <c r="N246" s="61"/>
      <c r="O246" s="61"/>
      <c r="P246" s="61"/>
      <c r="Q246" s="61"/>
      <c r="R246" s="61"/>
      <c r="S246" s="61"/>
      <c r="T246" s="61"/>
    </row>
    <row r="247" spans="1:20" x14ac:dyDescent="0.25">
      <c r="A247" s="60"/>
      <c r="B247" s="87"/>
      <c r="C247" s="61"/>
      <c r="D247" s="88"/>
      <c r="E247" s="61"/>
      <c r="F247" s="88"/>
      <c r="G247" s="61"/>
      <c r="H247" s="88"/>
      <c r="I247" s="61"/>
      <c r="J247" s="61"/>
      <c r="K247" s="61"/>
      <c r="L247" s="61"/>
      <c r="M247" s="61"/>
      <c r="N247" s="61"/>
      <c r="O247" s="61"/>
      <c r="P247" s="61"/>
      <c r="Q247" s="61"/>
      <c r="R247" s="61"/>
      <c r="S247" s="61"/>
      <c r="T247" s="61"/>
    </row>
    <row r="248" spans="1:20" x14ac:dyDescent="0.25">
      <c r="A248" s="60"/>
      <c r="B248" s="87"/>
      <c r="C248" s="61"/>
      <c r="D248" s="88"/>
      <c r="E248" s="61"/>
      <c r="F248" s="88"/>
      <c r="G248" s="61"/>
      <c r="H248" s="88"/>
      <c r="I248" s="61"/>
      <c r="J248" s="61"/>
      <c r="K248" s="61"/>
      <c r="L248" s="61"/>
      <c r="M248" s="61"/>
      <c r="N248" s="61"/>
      <c r="O248" s="61"/>
      <c r="P248" s="61"/>
      <c r="Q248" s="61"/>
      <c r="R248" s="61"/>
      <c r="S248" s="61"/>
      <c r="T248" s="61"/>
    </row>
    <row r="249" spans="1:20" x14ac:dyDescent="0.25">
      <c r="A249" s="60"/>
      <c r="B249" s="87"/>
      <c r="C249" s="61"/>
      <c r="D249" s="88"/>
      <c r="E249" s="61"/>
      <c r="F249" s="88"/>
      <c r="G249" s="61"/>
      <c r="H249" s="88"/>
      <c r="I249" s="61"/>
      <c r="J249" s="61"/>
      <c r="K249" s="61"/>
      <c r="L249" s="61"/>
      <c r="M249" s="61"/>
      <c r="N249" s="61"/>
      <c r="O249" s="61"/>
      <c r="P249" s="61"/>
      <c r="Q249" s="61"/>
      <c r="R249" s="61"/>
      <c r="S249" s="61"/>
      <c r="T249" s="61"/>
    </row>
    <row r="250" spans="1:20" x14ac:dyDescent="0.25">
      <c r="A250" s="60"/>
      <c r="B250" s="87"/>
      <c r="C250" s="61"/>
      <c r="D250" s="88"/>
      <c r="E250" s="61"/>
      <c r="F250" s="88"/>
      <c r="G250" s="61"/>
      <c r="H250" s="88"/>
      <c r="I250" s="61"/>
      <c r="J250" s="61"/>
      <c r="K250" s="61"/>
      <c r="L250" s="61"/>
      <c r="M250" s="61"/>
      <c r="N250" s="61"/>
      <c r="O250" s="61"/>
      <c r="P250" s="61"/>
      <c r="Q250" s="61"/>
      <c r="R250" s="61"/>
      <c r="S250" s="61"/>
      <c r="T250" s="61"/>
    </row>
    <row r="251" spans="1:20" x14ac:dyDescent="0.25">
      <c r="A251" s="60"/>
      <c r="B251" s="87"/>
      <c r="C251" s="61"/>
      <c r="D251" s="88"/>
      <c r="E251" s="61"/>
      <c r="F251" s="88"/>
      <c r="G251" s="61"/>
      <c r="H251" s="88"/>
      <c r="I251" s="61"/>
      <c r="J251" s="61"/>
      <c r="K251" s="61"/>
      <c r="L251" s="61"/>
      <c r="M251" s="61"/>
      <c r="N251" s="61"/>
      <c r="O251" s="61"/>
      <c r="P251" s="61"/>
      <c r="Q251" s="61"/>
      <c r="R251" s="61"/>
      <c r="S251" s="61"/>
      <c r="T251" s="61"/>
    </row>
    <row r="252" spans="1:20" x14ac:dyDescent="0.25">
      <c r="A252" s="60"/>
      <c r="B252" s="87"/>
      <c r="C252" s="61"/>
      <c r="D252" s="88"/>
      <c r="E252" s="61"/>
      <c r="F252" s="88"/>
      <c r="G252" s="61"/>
      <c r="H252" s="88"/>
      <c r="I252" s="61"/>
      <c r="J252" s="61"/>
      <c r="K252" s="61"/>
      <c r="L252" s="61"/>
      <c r="M252" s="61"/>
      <c r="N252" s="61"/>
      <c r="O252" s="61"/>
      <c r="P252" s="61"/>
      <c r="Q252" s="61"/>
      <c r="R252" s="61"/>
      <c r="S252" s="61"/>
      <c r="T252" s="61"/>
    </row>
    <row r="253" spans="1:20" x14ac:dyDescent="0.25">
      <c r="A253" s="60"/>
      <c r="B253" s="87"/>
      <c r="C253" s="61"/>
      <c r="D253" s="88"/>
      <c r="E253" s="61"/>
      <c r="F253" s="88"/>
      <c r="G253" s="61"/>
      <c r="H253" s="88"/>
      <c r="I253" s="61"/>
      <c r="J253" s="61"/>
      <c r="K253" s="61"/>
      <c r="L253" s="61"/>
      <c r="M253" s="61"/>
      <c r="N253" s="61"/>
      <c r="O253" s="61"/>
      <c r="P253" s="61"/>
      <c r="Q253" s="61"/>
      <c r="R253" s="61"/>
      <c r="S253" s="61"/>
      <c r="T253" s="61"/>
    </row>
    <row r="254" spans="1:20" x14ac:dyDescent="0.25">
      <c r="A254" s="60"/>
      <c r="B254" s="87"/>
      <c r="C254" s="61"/>
      <c r="D254" s="88"/>
      <c r="E254" s="61"/>
      <c r="F254" s="88"/>
      <c r="G254" s="61"/>
      <c r="H254" s="88"/>
      <c r="I254" s="61"/>
      <c r="J254" s="61"/>
      <c r="K254" s="61"/>
      <c r="L254" s="61"/>
      <c r="M254" s="61"/>
      <c r="N254" s="61"/>
      <c r="O254" s="61"/>
      <c r="P254" s="61"/>
      <c r="Q254" s="61"/>
      <c r="R254" s="61"/>
      <c r="S254" s="61"/>
      <c r="T254" s="61"/>
    </row>
    <row r="255" spans="1:20" x14ac:dyDescent="0.25">
      <c r="A255" s="60"/>
      <c r="B255" s="87"/>
      <c r="C255" s="61"/>
      <c r="D255" s="88"/>
      <c r="E255" s="61"/>
      <c r="F255" s="88"/>
      <c r="G255" s="61"/>
      <c r="H255" s="88"/>
      <c r="I255" s="61"/>
      <c r="J255" s="61"/>
      <c r="K255" s="61"/>
      <c r="L255" s="61"/>
      <c r="M255" s="61"/>
      <c r="N255" s="61"/>
      <c r="O255" s="61"/>
      <c r="P255" s="61"/>
      <c r="Q255" s="61"/>
      <c r="R255" s="61"/>
      <c r="S255" s="61"/>
      <c r="T255" s="61"/>
    </row>
    <row r="256" spans="1:20" x14ac:dyDescent="0.25">
      <c r="A256" s="60"/>
      <c r="B256" s="87"/>
      <c r="C256" s="61"/>
      <c r="D256" s="88"/>
      <c r="E256" s="61"/>
      <c r="F256" s="88"/>
      <c r="G256" s="61"/>
      <c r="H256" s="88"/>
      <c r="I256" s="61"/>
      <c r="J256" s="61"/>
      <c r="K256" s="61"/>
      <c r="L256" s="61"/>
      <c r="M256" s="61"/>
      <c r="N256" s="61"/>
      <c r="O256" s="61"/>
      <c r="P256" s="61"/>
      <c r="Q256" s="61"/>
      <c r="R256" s="61"/>
      <c r="S256" s="61"/>
      <c r="T256" s="61"/>
    </row>
    <row r="257" spans="1:20" x14ac:dyDescent="0.25">
      <c r="A257" s="60"/>
      <c r="B257" s="87"/>
      <c r="C257" s="61"/>
      <c r="D257" s="88"/>
      <c r="E257" s="61"/>
      <c r="F257" s="88"/>
      <c r="G257" s="61"/>
      <c r="H257" s="88"/>
      <c r="I257" s="61"/>
      <c r="J257" s="61"/>
      <c r="K257" s="61"/>
      <c r="L257" s="61"/>
      <c r="M257" s="61"/>
      <c r="N257" s="61"/>
      <c r="O257" s="61"/>
      <c r="P257" s="61"/>
      <c r="Q257" s="61"/>
      <c r="R257" s="61"/>
      <c r="S257" s="61"/>
      <c r="T257" s="61"/>
    </row>
    <row r="258" spans="1:20" x14ac:dyDescent="0.25">
      <c r="A258" s="60"/>
      <c r="B258" s="87"/>
      <c r="C258" s="61"/>
      <c r="D258" s="88"/>
      <c r="E258" s="61"/>
      <c r="F258" s="88"/>
      <c r="G258" s="61"/>
      <c r="H258" s="88"/>
      <c r="I258" s="61"/>
      <c r="J258" s="61"/>
      <c r="K258" s="61"/>
      <c r="L258" s="61"/>
      <c r="M258" s="61"/>
      <c r="N258" s="61"/>
      <c r="O258" s="61"/>
      <c r="P258" s="61"/>
      <c r="Q258" s="61"/>
      <c r="R258" s="61"/>
      <c r="S258" s="61"/>
      <c r="T258" s="61"/>
    </row>
    <row r="259" spans="1:20" x14ac:dyDescent="0.25">
      <c r="A259" s="60"/>
      <c r="B259" s="87"/>
      <c r="C259" s="61"/>
      <c r="D259" s="88"/>
      <c r="E259" s="61"/>
      <c r="F259" s="88"/>
      <c r="G259" s="61"/>
      <c r="H259" s="88"/>
      <c r="I259" s="61"/>
      <c r="J259" s="61"/>
      <c r="K259" s="61"/>
      <c r="L259" s="61"/>
      <c r="M259" s="61"/>
      <c r="N259" s="61"/>
      <c r="O259" s="61"/>
      <c r="P259" s="61"/>
      <c r="Q259" s="61"/>
      <c r="R259" s="61"/>
      <c r="S259" s="61"/>
      <c r="T259" s="61"/>
    </row>
    <row r="260" spans="1:20" x14ac:dyDescent="0.25">
      <c r="A260" s="60"/>
      <c r="B260" s="87"/>
      <c r="C260" s="61"/>
      <c r="D260" s="88"/>
      <c r="E260" s="61"/>
      <c r="F260" s="88"/>
      <c r="G260" s="61"/>
      <c r="H260" s="88"/>
      <c r="I260" s="61"/>
      <c r="J260" s="61"/>
      <c r="K260" s="61"/>
      <c r="L260" s="61"/>
      <c r="M260" s="61"/>
      <c r="N260" s="61"/>
      <c r="O260" s="61"/>
      <c r="P260" s="61"/>
      <c r="Q260" s="61"/>
      <c r="R260" s="61"/>
      <c r="S260" s="61"/>
      <c r="T260" s="61"/>
    </row>
    <row r="261" spans="1:20" x14ac:dyDescent="0.25">
      <c r="A261" s="60"/>
      <c r="B261" s="87"/>
      <c r="C261" s="61"/>
      <c r="D261" s="88"/>
      <c r="E261" s="61"/>
      <c r="F261" s="88"/>
      <c r="G261" s="61"/>
      <c r="H261" s="88"/>
      <c r="I261" s="61"/>
      <c r="J261" s="61"/>
      <c r="K261" s="61"/>
      <c r="L261" s="61"/>
      <c r="M261" s="61"/>
      <c r="N261" s="61"/>
      <c r="O261" s="61"/>
      <c r="P261" s="61"/>
      <c r="Q261" s="61"/>
      <c r="R261" s="61"/>
      <c r="S261" s="61"/>
      <c r="T261" s="61"/>
    </row>
    <row r="262" spans="1:20" x14ac:dyDescent="0.25">
      <c r="A262" s="60"/>
      <c r="B262" s="87"/>
      <c r="C262" s="61"/>
      <c r="D262" s="88"/>
      <c r="E262" s="61"/>
      <c r="F262" s="88"/>
      <c r="G262" s="61"/>
      <c r="H262" s="88"/>
      <c r="I262" s="61"/>
      <c r="J262" s="61"/>
      <c r="K262" s="61"/>
      <c r="L262" s="61"/>
      <c r="M262" s="61"/>
      <c r="N262" s="61"/>
      <c r="O262" s="61"/>
      <c r="P262" s="61"/>
      <c r="Q262" s="61"/>
      <c r="R262" s="61"/>
      <c r="S262" s="61"/>
      <c r="T262" s="61"/>
    </row>
    <row r="263" spans="1:20" x14ac:dyDescent="0.25">
      <c r="A263" s="60"/>
      <c r="B263" s="87"/>
      <c r="C263" s="61"/>
      <c r="D263" s="88"/>
      <c r="E263" s="61"/>
      <c r="F263" s="88"/>
      <c r="G263" s="61"/>
      <c r="H263" s="88"/>
      <c r="I263" s="61"/>
      <c r="J263" s="61"/>
      <c r="K263" s="61"/>
      <c r="L263" s="61"/>
      <c r="M263" s="61"/>
      <c r="N263" s="61"/>
      <c r="O263" s="61"/>
      <c r="P263" s="61"/>
      <c r="Q263" s="61"/>
      <c r="R263" s="61"/>
      <c r="S263" s="61"/>
      <c r="T263" s="61"/>
    </row>
    <row r="264" spans="1:20" x14ac:dyDescent="0.25">
      <c r="A264" s="60"/>
      <c r="B264" s="87"/>
      <c r="C264" s="61"/>
      <c r="D264" s="88"/>
      <c r="E264" s="61"/>
      <c r="F264" s="88"/>
      <c r="G264" s="61"/>
      <c r="H264" s="88"/>
      <c r="I264" s="61"/>
      <c r="J264" s="61"/>
      <c r="K264" s="61"/>
      <c r="L264" s="61"/>
      <c r="M264" s="61"/>
      <c r="N264" s="61"/>
      <c r="O264" s="61"/>
      <c r="P264" s="61"/>
      <c r="Q264" s="61"/>
      <c r="R264" s="61"/>
      <c r="S264" s="61"/>
      <c r="T264" s="61"/>
    </row>
    <row r="265" spans="1:20" x14ac:dyDescent="0.25">
      <c r="A265" s="60"/>
      <c r="B265" s="87"/>
      <c r="C265" s="61"/>
      <c r="D265" s="88"/>
      <c r="E265" s="61"/>
      <c r="F265" s="88"/>
      <c r="G265" s="61"/>
      <c r="H265" s="88"/>
      <c r="I265" s="61"/>
      <c r="J265" s="61"/>
      <c r="K265" s="61"/>
      <c r="L265" s="61"/>
      <c r="M265" s="61"/>
      <c r="N265" s="61"/>
      <c r="O265" s="61"/>
      <c r="P265" s="61"/>
      <c r="Q265" s="61"/>
      <c r="R265" s="61"/>
      <c r="S265" s="61"/>
      <c r="T265" s="61"/>
    </row>
    <row r="266" spans="1:20" x14ac:dyDescent="0.25">
      <c r="A266" s="60"/>
      <c r="B266" s="87"/>
      <c r="C266" s="61"/>
      <c r="D266" s="88"/>
      <c r="E266" s="61"/>
      <c r="F266" s="88"/>
      <c r="G266" s="61"/>
      <c r="H266" s="88"/>
      <c r="I266" s="61"/>
      <c r="J266" s="61"/>
      <c r="K266" s="61"/>
      <c r="L266" s="61"/>
      <c r="M266" s="61"/>
      <c r="N266" s="61"/>
      <c r="O266" s="61"/>
      <c r="P266" s="61"/>
      <c r="Q266" s="61"/>
      <c r="R266" s="61"/>
      <c r="S266" s="61"/>
      <c r="T266" s="61"/>
    </row>
    <row r="267" spans="1:20" x14ac:dyDescent="0.25">
      <c r="A267" s="60"/>
      <c r="B267" s="87"/>
      <c r="C267" s="61"/>
      <c r="D267" s="88"/>
      <c r="E267" s="61"/>
      <c r="F267" s="88"/>
      <c r="G267" s="61"/>
      <c r="H267" s="88"/>
      <c r="I267" s="61"/>
      <c r="J267" s="61"/>
      <c r="K267" s="61"/>
      <c r="L267" s="61"/>
      <c r="M267" s="61"/>
      <c r="N267" s="61"/>
      <c r="O267" s="61"/>
      <c r="P267" s="61"/>
      <c r="Q267" s="61"/>
      <c r="R267" s="61"/>
      <c r="S267" s="61"/>
      <c r="T267" s="61"/>
    </row>
    <row r="268" spans="1:20" x14ac:dyDescent="0.25">
      <c r="A268" s="60"/>
      <c r="B268" s="87"/>
      <c r="C268" s="61"/>
      <c r="D268" s="88"/>
      <c r="E268" s="61"/>
      <c r="F268" s="88"/>
      <c r="G268" s="61"/>
      <c r="H268" s="88"/>
      <c r="I268" s="61"/>
      <c r="J268" s="61"/>
      <c r="K268" s="61"/>
      <c r="L268" s="61"/>
      <c r="M268" s="61"/>
      <c r="N268" s="61"/>
      <c r="O268" s="61"/>
      <c r="P268" s="61"/>
      <c r="Q268" s="61"/>
      <c r="R268" s="61"/>
      <c r="S268" s="61"/>
      <c r="T268" s="61"/>
    </row>
    <row r="269" spans="1:20" x14ac:dyDescent="0.25">
      <c r="A269" s="60"/>
      <c r="B269" s="87"/>
      <c r="C269" s="61"/>
      <c r="D269" s="88"/>
      <c r="E269" s="61"/>
      <c r="F269" s="88"/>
      <c r="G269" s="61"/>
      <c r="H269" s="88"/>
      <c r="I269" s="61"/>
      <c r="J269" s="61"/>
      <c r="K269" s="61"/>
      <c r="L269" s="61"/>
      <c r="M269" s="61"/>
      <c r="N269" s="61"/>
      <c r="O269" s="61"/>
      <c r="P269" s="61"/>
      <c r="Q269" s="61"/>
      <c r="R269" s="61"/>
      <c r="S269" s="61"/>
      <c r="T269" s="61"/>
    </row>
    <row r="270" spans="1:20" x14ac:dyDescent="0.25">
      <c r="A270" s="60"/>
      <c r="B270" s="87"/>
      <c r="C270" s="61"/>
      <c r="D270" s="88"/>
      <c r="E270" s="61"/>
      <c r="F270" s="88"/>
      <c r="G270" s="61"/>
      <c r="H270" s="88"/>
      <c r="I270" s="61"/>
      <c r="J270" s="61"/>
      <c r="K270" s="61"/>
      <c r="L270" s="61"/>
      <c r="M270" s="61"/>
      <c r="N270" s="61"/>
      <c r="O270" s="61"/>
      <c r="P270" s="61"/>
      <c r="Q270" s="61"/>
      <c r="R270" s="61"/>
      <c r="S270" s="61"/>
      <c r="T270" s="61"/>
    </row>
    <row r="271" spans="1:20" x14ac:dyDescent="0.25">
      <c r="A271" s="60"/>
      <c r="B271" s="87"/>
      <c r="C271" s="61"/>
      <c r="D271" s="88"/>
      <c r="E271" s="61"/>
      <c r="F271" s="88"/>
      <c r="G271" s="61"/>
      <c r="H271" s="88"/>
      <c r="I271" s="61"/>
      <c r="J271" s="61"/>
      <c r="K271" s="61"/>
      <c r="L271" s="61"/>
      <c r="M271" s="61"/>
      <c r="N271" s="61"/>
      <c r="O271" s="61"/>
      <c r="P271" s="61"/>
      <c r="Q271" s="61"/>
      <c r="R271" s="61"/>
      <c r="S271" s="61"/>
      <c r="T271" s="61"/>
    </row>
    <row r="272" spans="1:20" x14ac:dyDescent="0.25">
      <c r="A272" s="60"/>
      <c r="B272" s="87"/>
      <c r="C272" s="61"/>
      <c r="D272" s="88"/>
      <c r="E272" s="61"/>
      <c r="F272" s="88"/>
      <c r="G272" s="61"/>
      <c r="H272" s="88"/>
      <c r="I272" s="61"/>
      <c r="J272" s="61"/>
      <c r="K272" s="61"/>
      <c r="L272" s="61"/>
      <c r="M272" s="61"/>
      <c r="N272" s="61"/>
      <c r="O272" s="61"/>
      <c r="P272" s="61"/>
      <c r="Q272" s="61"/>
      <c r="R272" s="61"/>
      <c r="S272" s="61"/>
      <c r="T272" s="61"/>
    </row>
    <row r="273" spans="1:20" x14ac:dyDescent="0.25">
      <c r="A273" s="60"/>
      <c r="B273" s="87"/>
      <c r="C273" s="61"/>
      <c r="D273" s="88"/>
      <c r="E273" s="61"/>
      <c r="F273" s="88"/>
      <c r="G273" s="61"/>
      <c r="H273" s="88"/>
      <c r="I273" s="61"/>
      <c r="J273" s="61"/>
      <c r="K273" s="61"/>
      <c r="L273" s="61"/>
      <c r="M273" s="61"/>
      <c r="N273" s="61"/>
      <c r="O273" s="61"/>
      <c r="P273" s="61"/>
      <c r="Q273" s="61"/>
      <c r="R273" s="61"/>
      <c r="S273" s="61"/>
      <c r="T273" s="61"/>
    </row>
    <row r="274" spans="1:20" x14ac:dyDescent="0.25">
      <c r="A274" s="60"/>
      <c r="B274" s="87"/>
      <c r="C274" s="61"/>
      <c r="D274" s="88"/>
      <c r="E274" s="61"/>
      <c r="F274" s="88"/>
      <c r="G274" s="61"/>
      <c r="H274" s="88"/>
      <c r="I274" s="61"/>
      <c r="J274" s="61"/>
      <c r="K274" s="61"/>
      <c r="L274" s="61"/>
      <c r="M274" s="61"/>
      <c r="N274" s="61"/>
      <c r="O274" s="61"/>
      <c r="P274" s="61"/>
      <c r="Q274" s="61"/>
      <c r="R274" s="61"/>
      <c r="S274" s="61"/>
      <c r="T274" s="61"/>
    </row>
    <row r="275" spans="1:20" x14ac:dyDescent="0.25">
      <c r="A275" s="60"/>
      <c r="B275" s="87"/>
      <c r="C275" s="61"/>
      <c r="D275" s="88"/>
      <c r="E275" s="61"/>
      <c r="F275" s="88"/>
      <c r="G275" s="61"/>
      <c r="H275" s="88"/>
      <c r="I275" s="61"/>
      <c r="J275" s="61"/>
      <c r="K275" s="61"/>
      <c r="L275" s="61"/>
      <c r="M275" s="61"/>
      <c r="N275" s="61"/>
      <c r="O275" s="61"/>
      <c r="P275" s="61"/>
      <c r="Q275" s="61"/>
      <c r="R275" s="61"/>
      <c r="S275" s="61"/>
      <c r="T275" s="61"/>
    </row>
    <row r="276" spans="1:20" x14ac:dyDescent="0.25">
      <c r="A276" s="60"/>
      <c r="B276" s="87"/>
      <c r="C276" s="61"/>
      <c r="D276" s="88"/>
      <c r="E276" s="61"/>
      <c r="F276" s="88"/>
      <c r="G276" s="61"/>
      <c r="H276" s="88"/>
      <c r="I276" s="61"/>
      <c r="J276" s="61"/>
      <c r="K276" s="61"/>
      <c r="L276" s="61"/>
      <c r="M276" s="61"/>
      <c r="N276" s="61"/>
      <c r="O276" s="61"/>
      <c r="P276" s="61"/>
      <c r="Q276" s="61"/>
      <c r="R276" s="61"/>
      <c r="S276" s="61"/>
      <c r="T276" s="61"/>
    </row>
    <row r="277" spans="1:20" x14ac:dyDescent="0.25">
      <c r="A277" s="60"/>
      <c r="B277" s="87"/>
      <c r="C277" s="61"/>
      <c r="D277" s="88"/>
      <c r="E277" s="61"/>
      <c r="F277" s="88"/>
      <c r="G277" s="61"/>
      <c r="H277" s="88"/>
      <c r="I277" s="61"/>
      <c r="J277" s="61"/>
      <c r="K277" s="61"/>
      <c r="L277" s="61"/>
      <c r="M277" s="61"/>
      <c r="N277" s="61"/>
      <c r="O277" s="61"/>
      <c r="P277" s="61"/>
      <c r="Q277" s="61"/>
      <c r="R277" s="61"/>
      <c r="S277" s="61"/>
      <c r="T277" s="61"/>
    </row>
    <row r="278" spans="1:20" x14ac:dyDescent="0.25">
      <c r="A278" s="60"/>
      <c r="B278" s="87"/>
      <c r="C278" s="61"/>
      <c r="D278" s="88"/>
      <c r="E278" s="61"/>
      <c r="F278" s="88"/>
      <c r="G278" s="61"/>
      <c r="H278" s="88"/>
      <c r="I278" s="61"/>
      <c r="J278" s="61"/>
      <c r="K278" s="61"/>
      <c r="L278" s="61"/>
      <c r="M278" s="61"/>
      <c r="N278" s="61"/>
      <c r="O278" s="61"/>
      <c r="P278" s="61"/>
      <c r="Q278" s="61"/>
      <c r="R278" s="61"/>
      <c r="S278" s="61"/>
      <c r="T278" s="61"/>
    </row>
    <row r="279" spans="1:20" x14ac:dyDescent="0.25">
      <c r="A279" s="60"/>
      <c r="B279" s="87"/>
      <c r="C279" s="61"/>
      <c r="D279" s="88"/>
      <c r="E279" s="61"/>
      <c r="F279" s="88"/>
      <c r="G279" s="61"/>
      <c r="H279" s="88"/>
      <c r="I279" s="61"/>
      <c r="J279" s="61"/>
      <c r="K279" s="61"/>
      <c r="L279" s="61"/>
      <c r="M279" s="61"/>
      <c r="N279" s="61"/>
      <c r="O279" s="61"/>
      <c r="P279" s="61"/>
      <c r="Q279" s="61"/>
      <c r="R279" s="61"/>
      <c r="S279" s="61"/>
      <c r="T279" s="61"/>
    </row>
    <row r="280" spans="1:20" x14ac:dyDescent="0.25">
      <c r="A280" s="60"/>
      <c r="B280" s="87"/>
      <c r="C280" s="61"/>
      <c r="D280" s="88"/>
      <c r="E280" s="61"/>
      <c r="F280" s="88"/>
      <c r="G280" s="61"/>
      <c r="H280" s="88"/>
      <c r="I280" s="61"/>
      <c r="J280" s="61"/>
      <c r="K280" s="61"/>
      <c r="L280" s="61"/>
      <c r="M280" s="61"/>
      <c r="N280" s="61"/>
      <c r="O280" s="61"/>
      <c r="P280" s="61"/>
      <c r="Q280" s="61"/>
      <c r="R280" s="61"/>
      <c r="S280" s="61"/>
      <c r="T280" s="61"/>
    </row>
    <row r="281" spans="1:20" x14ac:dyDescent="0.25">
      <c r="A281" s="60"/>
      <c r="B281" s="87"/>
      <c r="C281" s="61"/>
      <c r="D281" s="88"/>
      <c r="E281" s="61"/>
      <c r="F281" s="88"/>
      <c r="G281" s="61"/>
      <c r="H281" s="88"/>
      <c r="I281" s="61"/>
      <c r="J281" s="61"/>
      <c r="K281" s="61"/>
      <c r="L281" s="61"/>
      <c r="M281" s="61"/>
      <c r="N281" s="61"/>
      <c r="O281" s="61"/>
      <c r="P281" s="61"/>
      <c r="Q281" s="61"/>
      <c r="R281" s="61"/>
      <c r="S281" s="61"/>
      <c r="T281" s="61"/>
    </row>
    <row r="282" spans="1:20" x14ac:dyDescent="0.25">
      <c r="A282" s="60"/>
      <c r="B282" s="87"/>
      <c r="C282" s="61"/>
      <c r="D282" s="88"/>
      <c r="E282" s="61"/>
      <c r="F282" s="88"/>
      <c r="G282" s="61"/>
      <c r="H282" s="88"/>
      <c r="I282" s="61"/>
      <c r="J282" s="61"/>
      <c r="K282" s="61"/>
      <c r="L282" s="61"/>
      <c r="M282" s="61"/>
      <c r="N282" s="61"/>
      <c r="O282" s="61"/>
      <c r="P282" s="61"/>
      <c r="Q282" s="61"/>
      <c r="R282" s="61"/>
      <c r="S282" s="61"/>
      <c r="T282" s="61"/>
    </row>
    <row r="283" spans="1:20" x14ac:dyDescent="0.25">
      <c r="A283" s="60"/>
      <c r="B283" s="87"/>
      <c r="C283" s="61"/>
      <c r="D283" s="88"/>
      <c r="E283" s="61"/>
      <c r="F283" s="88"/>
      <c r="G283" s="61"/>
      <c r="H283" s="88"/>
      <c r="I283" s="61"/>
      <c r="J283" s="61"/>
      <c r="K283" s="61"/>
      <c r="L283" s="61"/>
      <c r="M283" s="61"/>
      <c r="N283" s="61"/>
      <c r="O283" s="61"/>
      <c r="P283" s="61"/>
      <c r="Q283" s="61"/>
      <c r="R283" s="61"/>
      <c r="S283" s="61"/>
      <c r="T283" s="61"/>
    </row>
    <row r="284" spans="1:20" x14ac:dyDescent="0.25">
      <c r="A284" s="60"/>
      <c r="B284" s="87"/>
      <c r="C284" s="61"/>
      <c r="D284" s="88"/>
      <c r="E284" s="61"/>
      <c r="F284" s="88"/>
      <c r="G284" s="61"/>
      <c r="H284" s="88"/>
      <c r="I284" s="61"/>
      <c r="J284" s="61"/>
      <c r="K284" s="61"/>
      <c r="L284" s="61"/>
      <c r="M284" s="61"/>
      <c r="N284" s="61"/>
      <c r="O284" s="61"/>
      <c r="P284" s="61"/>
      <c r="Q284" s="61"/>
      <c r="R284" s="61"/>
      <c r="S284" s="61"/>
      <c r="T284" s="61"/>
    </row>
    <row r="285" spans="1:20" x14ac:dyDescent="0.25">
      <c r="A285" s="60"/>
      <c r="B285" s="87"/>
      <c r="C285" s="61"/>
      <c r="D285" s="88"/>
      <c r="E285" s="61"/>
      <c r="F285" s="88"/>
      <c r="G285" s="61"/>
      <c r="H285" s="88"/>
      <c r="I285" s="61"/>
      <c r="J285" s="61"/>
      <c r="K285" s="61"/>
      <c r="L285" s="61"/>
      <c r="M285" s="61"/>
      <c r="N285" s="61"/>
      <c r="O285" s="61"/>
      <c r="P285" s="61"/>
      <c r="Q285" s="61"/>
      <c r="R285" s="61"/>
      <c r="S285" s="61"/>
      <c r="T285" s="61"/>
    </row>
    <row r="286" spans="1:20" x14ac:dyDescent="0.25">
      <c r="A286" s="60"/>
      <c r="B286" s="87"/>
      <c r="C286" s="61"/>
      <c r="D286" s="88"/>
      <c r="E286" s="61"/>
      <c r="F286" s="88"/>
      <c r="G286" s="61"/>
      <c r="H286" s="88"/>
      <c r="I286" s="61"/>
      <c r="J286" s="61"/>
      <c r="K286" s="61"/>
      <c r="L286" s="61"/>
      <c r="M286" s="61"/>
      <c r="N286" s="61"/>
      <c r="O286" s="61"/>
      <c r="P286" s="61"/>
      <c r="Q286" s="61"/>
      <c r="R286" s="61"/>
      <c r="S286" s="61"/>
      <c r="T286" s="61"/>
    </row>
    <row r="287" spans="1:20" x14ac:dyDescent="0.25">
      <c r="A287" s="60"/>
      <c r="B287" s="87"/>
      <c r="C287" s="61"/>
      <c r="D287" s="88"/>
      <c r="E287" s="61"/>
      <c r="F287" s="88"/>
      <c r="G287" s="61"/>
      <c r="H287" s="88"/>
      <c r="I287" s="61"/>
      <c r="J287" s="61"/>
      <c r="K287" s="61"/>
      <c r="L287" s="61"/>
      <c r="M287" s="61"/>
      <c r="N287" s="61"/>
      <c r="O287" s="61"/>
      <c r="P287" s="61"/>
      <c r="Q287" s="61"/>
      <c r="R287" s="61"/>
      <c r="S287" s="61"/>
      <c r="T287" s="61"/>
    </row>
    <row r="288" spans="1:20" x14ac:dyDescent="0.25">
      <c r="A288" s="60"/>
      <c r="B288" s="87"/>
      <c r="C288" s="61"/>
      <c r="D288" s="88"/>
      <c r="E288" s="61"/>
      <c r="F288" s="88"/>
      <c r="G288" s="61"/>
      <c r="H288" s="88"/>
      <c r="I288" s="61"/>
      <c r="J288" s="61"/>
      <c r="K288" s="61"/>
      <c r="L288" s="61"/>
      <c r="M288" s="61"/>
      <c r="N288" s="61"/>
      <c r="O288" s="61"/>
      <c r="P288" s="61"/>
      <c r="Q288" s="61"/>
      <c r="R288" s="61"/>
      <c r="S288" s="61"/>
      <c r="T288" s="61"/>
    </row>
    <row r="289" spans="1:20" x14ac:dyDescent="0.25">
      <c r="A289" s="60"/>
      <c r="B289" s="87"/>
      <c r="C289" s="61"/>
      <c r="D289" s="88"/>
      <c r="E289" s="61"/>
      <c r="F289" s="88"/>
      <c r="G289" s="61"/>
      <c r="H289" s="88"/>
      <c r="I289" s="61"/>
      <c r="J289" s="61"/>
      <c r="K289" s="61"/>
      <c r="L289" s="61"/>
      <c r="M289" s="61"/>
      <c r="N289" s="61"/>
      <c r="O289" s="61"/>
      <c r="P289" s="61"/>
      <c r="Q289" s="61"/>
      <c r="R289" s="61"/>
      <c r="S289" s="61"/>
      <c r="T289" s="61"/>
    </row>
    <row r="290" spans="1:20" x14ac:dyDescent="0.25">
      <c r="A290" s="60"/>
      <c r="B290" s="87"/>
      <c r="C290" s="61"/>
      <c r="D290" s="88"/>
      <c r="E290" s="61"/>
      <c r="F290" s="88"/>
      <c r="G290" s="61"/>
      <c r="H290" s="88"/>
      <c r="I290" s="61"/>
      <c r="J290" s="61"/>
      <c r="K290" s="61"/>
      <c r="L290" s="61"/>
      <c r="M290" s="61"/>
      <c r="N290" s="61"/>
      <c r="O290" s="61"/>
      <c r="P290" s="61"/>
      <c r="Q290" s="61"/>
      <c r="R290" s="61"/>
      <c r="S290" s="61"/>
      <c r="T290" s="61"/>
    </row>
    <row r="291" spans="1:20" x14ac:dyDescent="0.25">
      <c r="A291" s="60"/>
      <c r="B291" s="87"/>
      <c r="C291" s="61"/>
      <c r="D291" s="88"/>
      <c r="E291" s="61"/>
      <c r="F291" s="88"/>
      <c r="G291" s="61"/>
      <c r="H291" s="88"/>
      <c r="I291" s="61"/>
      <c r="J291" s="61"/>
      <c r="K291" s="61"/>
      <c r="L291" s="61"/>
      <c r="M291" s="61"/>
      <c r="N291" s="61"/>
      <c r="O291" s="61"/>
      <c r="P291" s="61"/>
      <c r="Q291" s="61"/>
      <c r="R291" s="61"/>
      <c r="S291" s="61"/>
      <c r="T291" s="61"/>
    </row>
    <row r="292" spans="1:20" x14ac:dyDescent="0.25">
      <c r="A292" s="60"/>
      <c r="B292" s="87"/>
      <c r="C292" s="61"/>
      <c r="D292" s="88"/>
      <c r="E292" s="61"/>
      <c r="F292" s="88"/>
      <c r="G292" s="61"/>
      <c r="H292" s="88"/>
      <c r="I292" s="61"/>
      <c r="J292" s="61"/>
      <c r="K292" s="61"/>
      <c r="L292" s="61"/>
      <c r="M292" s="61"/>
      <c r="N292" s="61"/>
      <c r="O292" s="61"/>
      <c r="P292" s="61"/>
      <c r="Q292" s="61"/>
      <c r="R292" s="61"/>
      <c r="S292" s="61"/>
      <c r="T292" s="61"/>
    </row>
    <row r="293" spans="1:20" x14ac:dyDescent="0.25">
      <c r="A293" s="60"/>
      <c r="B293" s="87"/>
      <c r="C293" s="61"/>
      <c r="D293" s="88"/>
      <c r="E293" s="61"/>
      <c r="F293" s="88"/>
      <c r="G293" s="61"/>
      <c r="H293" s="88"/>
      <c r="I293" s="61"/>
      <c r="J293" s="61"/>
      <c r="K293" s="61"/>
      <c r="L293" s="61"/>
      <c r="M293" s="61"/>
      <c r="N293" s="61"/>
      <c r="O293" s="61"/>
      <c r="P293" s="61"/>
      <c r="Q293" s="61"/>
      <c r="R293" s="61"/>
      <c r="S293" s="61"/>
      <c r="T293" s="61"/>
    </row>
    <row r="294" spans="1:20" x14ac:dyDescent="0.25">
      <c r="A294" s="60"/>
      <c r="B294" s="87"/>
      <c r="C294" s="61"/>
      <c r="D294" s="88"/>
      <c r="E294" s="61"/>
      <c r="F294" s="88"/>
      <c r="G294" s="61"/>
      <c r="H294" s="88"/>
      <c r="I294" s="61"/>
      <c r="J294" s="61"/>
      <c r="K294" s="61"/>
      <c r="L294" s="61"/>
      <c r="M294" s="61"/>
      <c r="N294" s="61"/>
      <c r="O294" s="61"/>
      <c r="P294" s="61"/>
      <c r="Q294" s="61"/>
      <c r="R294" s="61"/>
      <c r="S294" s="61"/>
      <c r="T294" s="61"/>
    </row>
    <row r="295" spans="1:20" x14ac:dyDescent="0.25">
      <c r="A295" s="60"/>
      <c r="B295" s="87"/>
      <c r="C295" s="61"/>
      <c r="D295" s="88"/>
      <c r="E295" s="61"/>
      <c r="F295" s="88"/>
      <c r="G295" s="61"/>
      <c r="H295" s="88"/>
      <c r="I295" s="61"/>
      <c r="J295" s="61"/>
      <c r="K295" s="61"/>
      <c r="L295" s="61"/>
      <c r="M295" s="61"/>
      <c r="N295" s="61"/>
      <c r="O295" s="61"/>
      <c r="P295" s="61"/>
      <c r="Q295" s="61"/>
      <c r="R295" s="61"/>
      <c r="S295" s="61"/>
      <c r="T295" s="61"/>
    </row>
    <row r="296" spans="1:20" x14ac:dyDescent="0.25">
      <c r="A296" s="60"/>
      <c r="B296" s="87"/>
      <c r="C296" s="61"/>
      <c r="D296" s="88"/>
      <c r="E296" s="61"/>
      <c r="F296" s="88"/>
      <c r="G296" s="61"/>
      <c r="H296" s="88"/>
      <c r="I296" s="61"/>
      <c r="J296" s="61"/>
      <c r="K296" s="61"/>
      <c r="L296" s="61"/>
      <c r="M296" s="61"/>
      <c r="N296" s="61"/>
      <c r="O296" s="61"/>
      <c r="P296" s="61"/>
      <c r="Q296" s="61"/>
      <c r="R296" s="61"/>
      <c r="S296" s="61"/>
      <c r="T296" s="61"/>
    </row>
    <row r="297" spans="1:20" x14ac:dyDescent="0.25">
      <c r="A297" s="60"/>
      <c r="B297" s="87"/>
      <c r="C297" s="61"/>
      <c r="D297" s="88"/>
      <c r="E297" s="61"/>
      <c r="F297" s="88"/>
      <c r="G297" s="61"/>
      <c r="H297" s="88"/>
      <c r="I297" s="61"/>
      <c r="J297" s="61"/>
      <c r="K297" s="61"/>
      <c r="L297" s="61"/>
      <c r="M297" s="61"/>
      <c r="N297" s="61"/>
      <c r="O297" s="61"/>
      <c r="P297" s="61"/>
      <c r="Q297" s="61"/>
      <c r="R297" s="61"/>
      <c r="S297" s="61"/>
      <c r="T297" s="61"/>
    </row>
    <row r="298" spans="1:20" x14ac:dyDescent="0.25">
      <c r="A298" s="60"/>
      <c r="B298" s="87"/>
      <c r="C298" s="61"/>
      <c r="D298" s="88"/>
      <c r="E298" s="61"/>
      <c r="F298" s="88"/>
      <c r="G298" s="61"/>
      <c r="H298" s="88"/>
      <c r="I298" s="61"/>
      <c r="J298" s="61"/>
      <c r="K298" s="61"/>
      <c r="L298" s="61"/>
      <c r="M298" s="61"/>
      <c r="N298" s="61"/>
      <c r="O298" s="61"/>
      <c r="P298" s="61"/>
      <c r="Q298" s="61"/>
      <c r="R298" s="61"/>
      <c r="S298" s="61"/>
      <c r="T298" s="61"/>
    </row>
    <row r="299" spans="1:20" x14ac:dyDescent="0.25">
      <c r="A299" s="60"/>
      <c r="B299" s="87"/>
      <c r="C299" s="61"/>
      <c r="D299" s="88"/>
      <c r="E299" s="61"/>
      <c r="F299" s="88"/>
      <c r="G299" s="61"/>
      <c r="H299" s="88"/>
      <c r="I299" s="61"/>
      <c r="J299" s="61"/>
      <c r="K299" s="61"/>
      <c r="L299" s="61"/>
      <c r="M299" s="61"/>
      <c r="N299" s="61"/>
      <c r="O299" s="61"/>
      <c r="P299" s="61"/>
      <c r="Q299" s="61"/>
      <c r="R299" s="61"/>
      <c r="S299" s="61"/>
      <c r="T299" s="61"/>
    </row>
    <row r="300" spans="1:20" x14ac:dyDescent="0.25">
      <c r="A300" s="60"/>
      <c r="B300" s="87"/>
      <c r="C300" s="61"/>
      <c r="D300" s="88"/>
      <c r="E300" s="61"/>
      <c r="F300" s="88"/>
      <c r="G300" s="61"/>
      <c r="H300" s="88"/>
      <c r="I300" s="61"/>
      <c r="J300" s="61"/>
      <c r="K300" s="61"/>
      <c r="L300" s="61"/>
      <c r="M300" s="61"/>
      <c r="N300" s="61"/>
      <c r="O300" s="61"/>
      <c r="P300" s="61"/>
      <c r="Q300" s="61"/>
      <c r="R300" s="61"/>
      <c r="S300" s="61"/>
      <c r="T300" s="61"/>
    </row>
    <row r="301" spans="1:20" x14ac:dyDescent="0.25">
      <c r="A301" s="60"/>
      <c r="B301" s="87"/>
      <c r="C301" s="61"/>
      <c r="D301" s="88"/>
      <c r="E301" s="61"/>
      <c r="F301" s="88"/>
      <c r="G301" s="61"/>
      <c r="H301" s="88"/>
      <c r="I301" s="61"/>
      <c r="J301" s="61"/>
      <c r="K301" s="61"/>
      <c r="L301" s="61"/>
      <c r="M301" s="61"/>
      <c r="N301" s="61"/>
      <c r="O301" s="61"/>
      <c r="P301" s="61"/>
      <c r="Q301" s="61"/>
      <c r="R301" s="61"/>
      <c r="S301" s="61"/>
      <c r="T301" s="61"/>
    </row>
    <row r="302" spans="1:20" x14ac:dyDescent="0.25">
      <c r="A302" s="60"/>
      <c r="B302" s="87"/>
      <c r="C302" s="61"/>
      <c r="D302" s="88"/>
      <c r="E302" s="61"/>
      <c r="F302" s="88"/>
      <c r="G302" s="61"/>
      <c r="H302" s="88"/>
      <c r="I302" s="61"/>
      <c r="J302" s="61"/>
      <c r="K302" s="61"/>
      <c r="L302" s="61"/>
      <c r="M302" s="61"/>
      <c r="N302" s="61"/>
      <c r="O302" s="61"/>
      <c r="P302" s="61"/>
      <c r="Q302" s="61"/>
      <c r="R302" s="61"/>
      <c r="S302" s="61"/>
      <c r="T302" s="61"/>
    </row>
    <row r="303" spans="1:20" x14ac:dyDescent="0.25">
      <c r="A303" s="60"/>
      <c r="B303" s="87"/>
      <c r="C303" s="61"/>
      <c r="D303" s="88"/>
      <c r="E303" s="61"/>
      <c r="F303" s="88"/>
      <c r="G303" s="61"/>
      <c r="H303" s="88"/>
      <c r="I303" s="61"/>
      <c r="J303" s="61"/>
      <c r="K303" s="61"/>
      <c r="L303" s="61"/>
      <c r="M303" s="61"/>
      <c r="N303" s="61"/>
      <c r="O303" s="61"/>
      <c r="P303" s="61"/>
      <c r="Q303" s="61"/>
      <c r="R303" s="61"/>
      <c r="S303" s="61"/>
      <c r="T303" s="61"/>
    </row>
    <row r="304" spans="1:20" x14ac:dyDescent="0.25">
      <c r="A304" s="60"/>
      <c r="B304" s="87"/>
      <c r="C304" s="61"/>
      <c r="D304" s="88"/>
      <c r="E304" s="61"/>
      <c r="F304" s="88"/>
      <c r="G304" s="61"/>
      <c r="H304" s="88"/>
      <c r="I304" s="61"/>
      <c r="J304" s="61"/>
      <c r="K304" s="61"/>
      <c r="L304" s="61"/>
      <c r="M304" s="61"/>
      <c r="N304" s="61"/>
      <c r="O304" s="61"/>
      <c r="P304" s="61"/>
      <c r="Q304" s="61"/>
      <c r="R304" s="61"/>
      <c r="S304" s="61"/>
      <c r="T304" s="61"/>
    </row>
    <row r="305" spans="1:20" x14ac:dyDescent="0.25">
      <c r="A305" s="60"/>
      <c r="B305" s="87"/>
      <c r="C305" s="61"/>
      <c r="D305" s="88"/>
      <c r="E305" s="61"/>
      <c r="F305" s="88"/>
      <c r="G305" s="61"/>
      <c r="H305" s="88"/>
      <c r="I305" s="61"/>
      <c r="J305" s="61"/>
      <c r="K305" s="61"/>
      <c r="L305" s="61"/>
      <c r="M305" s="61"/>
      <c r="N305" s="61"/>
      <c r="O305" s="61"/>
      <c r="P305" s="61"/>
      <c r="Q305" s="61"/>
      <c r="R305" s="61"/>
      <c r="S305" s="61"/>
      <c r="T305" s="61"/>
    </row>
    <row r="306" spans="1:20" x14ac:dyDescent="0.25">
      <c r="A306" s="60"/>
      <c r="B306" s="87"/>
      <c r="C306" s="61"/>
      <c r="D306" s="88"/>
      <c r="E306" s="61"/>
      <c r="F306" s="88"/>
      <c r="G306" s="61"/>
      <c r="H306" s="88"/>
      <c r="I306" s="61"/>
      <c r="J306" s="61"/>
      <c r="K306" s="61"/>
      <c r="L306" s="61"/>
      <c r="M306" s="61"/>
      <c r="N306" s="61"/>
      <c r="O306" s="61"/>
      <c r="P306" s="61"/>
      <c r="Q306" s="61"/>
      <c r="R306" s="61"/>
      <c r="S306" s="61"/>
      <c r="T306" s="61"/>
    </row>
    <row r="307" spans="1:20" x14ac:dyDescent="0.25">
      <c r="A307" s="60"/>
      <c r="B307" s="87"/>
      <c r="C307" s="61"/>
      <c r="D307" s="88"/>
      <c r="E307" s="61"/>
      <c r="F307" s="88"/>
      <c r="G307" s="61"/>
      <c r="H307" s="88"/>
      <c r="I307" s="61"/>
      <c r="J307" s="61"/>
      <c r="K307" s="61"/>
      <c r="L307" s="61"/>
      <c r="M307" s="61"/>
      <c r="N307" s="61"/>
      <c r="O307" s="61"/>
      <c r="P307" s="61"/>
      <c r="Q307" s="61"/>
      <c r="R307" s="61"/>
      <c r="S307" s="61"/>
      <c r="T307" s="61"/>
    </row>
    <row r="308" spans="1:20" x14ac:dyDescent="0.25">
      <c r="A308" s="60"/>
      <c r="B308" s="87"/>
      <c r="C308" s="61"/>
      <c r="D308" s="88"/>
      <c r="E308" s="61"/>
      <c r="F308" s="88"/>
      <c r="G308" s="61"/>
      <c r="H308" s="88"/>
      <c r="I308" s="61"/>
      <c r="J308" s="61"/>
      <c r="K308" s="61"/>
      <c r="L308" s="61"/>
      <c r="M308" s="61"/>
      <c r="N308" s="61"/>
      <c r="O308" s="61"/>
      <c r="P308" s="61"/>
      <c r="Q308" s="61"/>
      <c r="R308" s="61"/>
      <c r="S308" s="61"/>
      <c r="T308" s="61"/>
    </row>
    <row r="309" spans="1:20" x14ac:dyDescent="0.25">
      <c r="A309" s="60"/>
      <c r="B309" s="87"/>
      <c r="C309" s="61"/>
      <c r="D309" s="88"/>
      <c r="E309" s="61"/>
      <c r="F309" s="88"/>
      <c r="G309" s="61"/>
      <c r="H309" s="88"/>
      <c r="I309" s="61"/>
      <c r="J309" s="61"/>
      <c r="K309" s="61"/>
      <c r="L309" s="61"/>
      <c r="M309" s="61"/>
      <c r="N309" s="61"/>
      <c r="O309" s="61"/>
      <c r="P309" s="61"/>
      <c r="Q309" s="61"/>
      <c r="R309" s="61"/>
      <c r="S309" s="61"/>
      <c r="T309" s="61"/>
    </row>
    <row r="310" spans="1:20" x14ac:dyDescent="0.25">
      <c r="A310" s="60"/>
      <c r="B310" s="87"/>
      <c r="C310" s="61"/>
      <c r="D310" s="88"/>
      <c r="E310" s="61"/>
      <c r="F310" s="88"/>
      <c r="G310" s="61"/>
      <c r="H310" s="88"/>
      <c r="I310" s="61"/>
      <c r="J310" s="61"/>
      <c r="K310" s="61"/>
      <c r="L310" s="61"/>
      <c r="M310" s="61"/>
      <c r="N310" s="61"/>
      <c r="O310" s="61"/>
      <c r="P310" s="61"/>
      <c r="Q310" s="61"/>
      <c r="R310" s="61"/>
      <c r="S310" s="61"/>
      <c r="T310" s="61"/>
    </row>
    <row r="311" spans="1:20" x14ac:dyDescent="0.25">
      <c r="A311" s="60"/>
      <c r="B311" s="87"/>
      <c r="C311" s="61"/>
      <c r="D311" s="88"/>
      <c r="E311" s="61"/>
      <c r="F311" s="88"/>
      <c r="G311" s="61"/>
      <c r="H311" s="88"/>
      <c r="I311" s="61"/>
      <c r="J311" s="61"/>
      <c r="K311" s="61"/>
      <c r="L311" s="61"/>
      <c r="M311" s="61"/>
      <c r="N311" s="61"/>
      <c r="O311" s="61"/>
      <c r="P311" s="61"/>
      <c r="Q311" s="61"/>
      <c r="R311" s="61"/>
      <c r="S311" s="61"/>
      <c r="T311" s="61"/>
    </row>
    <row r="312" spans="1:20" x14ac:dyDescent="0.25">
      <c r="A312" s="60"/>
      <c r="B312" s="87"/>
      <c r="C312" s="61"/>
      <c r="D312" s="88"/>
      <c r="E312" s="61"/>
      <c r="F312" s="88"/>
      <c r="G312" s="61"/>
      <c r="H312" s="88"/>
      <c r="I312" s="61"/>
      <c r="J312" s="61"/>
      <c r="K312" s="61"/>
      <c r="L312" s="61"/>
      <c r="M312" s="61"/>
      <c r="N312" s="61"/>
      <c r="O312" s="61"/>
      <c r="P312" s="61"/>
      <c r="Q312" s="61"/>
      <c r="R312" s="61"/>
      <c r="S312" s="61"/>
      <c r="T312" s="61"/>
    </row>
    <row r="313" spans="1:20" x14ac:dyDescent="0.25">
      <c r="A313" s="60"/>
      <c r="B313" s="87"/>
      <c r="C313" s="61"/>
      <c r="D313" s="88"/>
      <c r="E313" s="61"/>
      <c r="F313" s="88"/>
      <c r="G313" s="61"/>
      <c r="H313" s="88"/>
      <c r="I313" s="61"/>
      <c r="J313" s="61"/>
      <c r="K313" s="61"/>
      <c r="L313" s="61"/>
      <c r="M313" s="61"/>
      <c r="N313" s="61"/>
      <c r="O313" s="61"/>
      <c r="P313" s="61"/>
      <c r="Q313" s="61"/>
      <c r="R313" s="61"/>
      <c r="S313" s="61"/>
      <c r="T313" s="61"/>
    </row>
    <row r="314" spans="1:20" x14ac:dyDescent="0.25">
      <c r="A314" s="60"/>
      <c r="B314" s="87"/>
      <c r="C314" s="61"/>
      <c r="D314" s="88"/>
      <c r="E314" s="61"/>
      <c r="F314" s="88"/>
      <c r="G314" s="61"/>
      <c r="H314" s="88"/>
      <c r="I314" s="61"/>
      <c r="J314" s="61"/>
      <c r="K314" s="61"/>
      <c r="L314" s="61"/>
      <c r="M314" s="61"/>
      <c r="N314" s="61"/>
      <c r="O314" s="61"/>
      <c r="P314" s="61"/>
      <c r="Q314" s="61"/>
      <c r="R314" s="61"/>
      <c r="S314" s="61"/>
      <c r="T314" s="61"/>
    </row>
    <row r="315" spans="1:20" x14ac:dyDescent="0.25">
      <c r="A315" s="60"/>
      <c r="B315" s="87"/>
      <c r="C315" s="61"/>
      <c r="D315" s="88"/>
      <c r="E315" s="61"/>
      <c r="F315" s="88"/>
      <c r="G315" s="61"/>
      <c r="H315" s="88"/>
      <c r="I315" s="61"/>
      <c r="J315" s="61"/>
      <c r="K315" s="61"/>
      <c r="L315" s="61"/>
      <c r="M315" s="61"/>
      <c r="N315" s="61"/>
      <c r="O315" s="61"/>
      <c r="P315" s="61"/>
      <c r="Q315" s="61"/>
      <c r="R315" s="61"/>
      <c r="S315" s="61"/>
      <c r="T315" s="61"/>
    </row>
    <row r="316" spans="1:20" x14ac:dyDescent="0.25">
      <c r="A316" s="60"/>
      <c r="B316" s="87"/>
      <c r="C316" s="61"/>
      <c r="D316" s="88"/>
      <c r="E316" s="61"/>
      <c r="F316" s="88"/>
      <c r="G316" s="61"/>
      <c r="H316" s="88"/>
      <c r="I316" s="61"/>
      <c r="J316" s="61"/>
      <c r="K316" s="61"/>
      <c r="L316" s="61"/>
      <c r="M316" s="61"/>
      <c r="N316" s="61"/>
      <c r="O316" s="61"/>
      <c r="P316" s="61"/>
      <c r="Q316" s="61"/>
      <c r="R316" s="61"/>
      <c r="S316" s="61"/>
      <c r="T316" s="61"/>
    </row>
    <row r="317" spans="1:20" x14ac:dyDescent="0.25">
      <c r="A317" s="60"/>
      <c r="B317" s="87"/>
      <c r="C317" s="61"/>
      <c r="D317" s="88"/>
      <c r="E317" s="61"/>
      <c r="F317" s="88"/>
      <c r="G317" s="61"/>
      <c r="H317" s="88"/>
      <c r="I317" s="61"/>
      <c r="J317" s="61"/>
      <c r="K317" s="61"/>
      <c r="L317" s="61"/>
      <c r="M317" s="61"/>
      <c r="N317" s="61"/>
      <c r="O317" s="61"/>
      <c r="P317" s="61"/>
      <c r="Q317" s="61"/>
      <c r="R317" s="61"/>
      <c r="S317" s="61"/>
      <c r="T317" s="61"/>
    </row>
    <row r="318" spans="1:20" x14ac:dyDescent="0.25">
      <c r="A318" s="60"/>
      <c r="B318" s="87"/>
      <c r="C318" s="61"/>
      <c r="D318" s="88"/>
      <c r="E318" s="61"/>
      <c r="F318" s="88"/>
      <c r="G318" s="61"/>
      <c r="H318" s="88"/>
      <c r="I318" s="61"/>
      <c r="J318" s="61"/>
      <c r="K318" s="61"/>
      <c r="L318" s="61"/>
      <c r="M318" s="61"/>
      <c r="N318" s="61"/>
      <c r="O318" s="61"/>
      <c r="P318" s="61"/>
      <c r="Q318" s="61"/>
      <c r="R318" s="61"/>
      <c r="S318" s="61"/>
      <c r="T318" s="61"/>
    </row>
    <row r="319" spans="1:20" x14ac:dyDescent="0.25">
      <c r="A319" s="60"/>
      <c r="B319" s="87"/>
      <c r="C319" s="61"/>
      <c r="D319" s="88"/>
      <c r="E319" s="61"/>
      <c r="F319" s="88"/>
      <c r="G319" s="61"/>
      <c r="H319" s="88"/>
      <c r="I319" s="61"/>
      <c r="J319" s="61"/>
      <c r="K319" s="61"/>
      <c r="L319" s="61"/>
      <c r="M319" s="61"/>
      <c r="N319" s="61"/>
      <c r="O319" s="61"/>
      <c r="P319" s="61"/>
      <c r="Q319" s="61"/>
      <c r="R319" s="61"/>
      <c r="S319" s="61"/>
      <c r="T319" s="61"/>
    </row>
    <row r="320" spans="1:20" x14ac:dyDescent="0.25">
      <c r="A320" s="60"/>
      <c r="B320" s="87"/>
      <c r="C320" s="61"/>
      <c r="D320" s="88"/>
      <c r="E320" s="61"/>
      <c r="F320" s="88"/>
      <c r="G320" s="61"/>
      <c r="H320" s="88"/>
      <c r="I320" s="61"/>
      <c r="J320" s="61"/>
      <c r="K320" s="61"/>
      <c r="L320" s="61"/>
      <c r="M320" s="61"/>
      <c r="N320" s="61"/>
      <c r="O320" s="61"/>
      <c r="P320" s="61"/>
      <c r="Q320" s="61"/>
      <c r="R320" s="61"/>
      <c r="S320" s="61"/>
      <c r="T320" s="61"/>
    </row>
  </sheetData>
  <sheetProtection selectLockedCells="1"/>
  <mergeCells count="12">
    <mergeCell ref="A242:T242"/>
    <mergeCell ref="A243:T243"/>
    <mergeCell ref="A236:T236"/>
    <mergeCell ref="A240:T240"/>
    <mergeCell ref="M7:P7"/>
    <mergeCell ref="C32:S32"/>
    <mergeCell ref="A230:S230"/>
    <mergeCell ref="A233:L233"/>
    <mergeCell ref="A235:T235"/>
    <mergeCell ref="A231:D231"/>
    <mergeCell ref="A237:T237"/>
    <mergeCell ref="A241:T241"/>
  </mergeCells>
  <dataValidations count="1">
    <dataValidation type="list" allowBlank="1" showInputMessage="1" showErrorMessage="1" sqref="M7:P7">
      <formula1>$A$33:$A$225</formula1>
    </dataValidation>
  </dataValidations>
  <hyperlinks>
    <hyperlink ref="A231:D231" r:id="rId1" display="See http://mdgs.un.org/unsd/mdg/Data.aspx"/>
    <hyperlink ref="A241:T241" r:id="rId2" display="See: http://cdiac.ornl.gov/ ."/>
  </hyperlinks>
  <pageMargins left="0.2" right="0.2" top="0.49" bottom="0.54" header="0.36" footer="0.37"/>
  <pageSetup scale="81"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CO2TS_2015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2016-03-18T13:57:25Z</cp:lastPrinted>
  <dcterms:created xsi:type="dcterms:W3CDTF">1996-10-14T23:33:28Z</dcterms:created>
  <dcterms:modified xsi:type="dcterms:W3CDTF">2016-03-18T15:07:04Z</dcterms:modified>
</cp:coreProperties>
</file>